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3" documentId="8_{CA3C533E-DC11-4B68-A207-37DBE2AEE630}" xr6:coauthVersionLast="47" xr6:coauthVersionMax="47" xr10:uidLastSave="{2FBBC183-DCBB-4EC4-900B-23557D0BF377}"/>
  <bookViews>
    <workbookView xWindow="28680" yWindow="-120" windowWidth="29040" windowHeight="15720" activeTab="1" xr2:uid="{F98E7694-BCDE-492F-8188-7C21CE8CBE0A}"/>
  </bookViews>
  <sheets>
    <sheet name="DGII" sheetId="1" r:id="rId1"/>
    <sheet name="DGII (EST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H" localSheetId="1">#REF!</definedName>
    <definedName name="\H">#REF!</definedName>
    <definedName name="\I" localSheetId="1">#REF!</definedName>
    <definedName name="\I">#REF!</definedName>
    <definedName name="\J" localSheetId="1">#REF!</definedName>
    <definedName name="\J">#REF!</definedName>
    <definedName name="\K" localSheetId="1">#REF!</definedName>
    <definedName name="\K">#REF!</definedName>
    <definedName name="\L" localSheetId="1">#REF!</definedName>
    <definedName name="\L">#REF!</definedName>
    <definedName name="\M" localSheetId="1">#REF!</definedName>
    <definedName name="\M">#REF!</definedName>
    <definedName name="\N">#N/A</definedName>
    <definedName name="\Ñ" localSheetId="1">#REF!</definedName>
    <definedName name="\Ñ">#REF!</definedName>
    <definedName name="\O">#N/A</definedName>
    <definedName name="\P" localSheetId="1">#REF!</definedName>
    <definedName name="\P">#REF!</definedName>
    <definedName name="\q">#N/A</definedName>
    <definedName name="\R">#N/A</definedName>
    <definedName name="\S" localSheetId="1">#REF!</definedName>
    <definedName name="\S">#REF!</definedName>
    <definedName name="\T" localSheetId="1">#REF!</definedName>
    <definedName name="\T">#REF!</definedName>
    <definedName name="\T1" localSheetId="1">#REF!</definedName>
    <definedName name="\T1">#REF!</definedName>
    <definedName name="\T2">[2]BOP!#REF!</definedName>
    <definedName name="\U" localSheetId="1">#REF!</definedName>
    <definedName name="\U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\Y" localSheetId="1">#REF!</definedName>
    <definedName name="\Y">#REF!</definedName>
    <definedName name="\Z" localSheetId="1">#REF!</definedName>
    <definedName name="\Z">#REF!</definedName>
    <definedName name="____________________________ROS1">#N/A</definedName>
    <definedName name="____________________________ROS2">#N/A</definedName>
    <definedName name="____________________________ROS3">#N/A</definedName>
    <definedName name="____________________________ROS4">#N/A</definedName>
    <definedName name="___________________________ROS1">#N/A</definedName>
    <definedName name="___________________________ROS2">#N/A</definedName>
    <definedName name="___________________________ROS3">#N/A</definedName>
    <definedName name="___________________________ROS4">#N/A</definedName>
    <definedName name="__________________________ROS1">#N/A</definedName>
    <definedName name="__________________________ROS2">#N/A</definedName>
    <definedName name="__________________________ROS3">#N/A</definedName>
    <definedName name="__________________________ROS4">#N/A</definedName>
    <definedName name="_________________________ROS1">#N/A</definedName>
    <definedName name="_________________________ROS2">#N/A</definedName>
    <definedName name="_________________________ROS3">#N/A</definedName>
    <definedName name="_________________________ROS4">#N/A</definedName>
    <definedName name="________________________ROS1">#N/A</definedName>
    <definedName name="________________________ROS2">#N/A</definedName>
    <definedName name="________________________ROS3">#N/A</definedName>
    <definedName name="________________________ROS4">#N/A</definedName>
    <definedName name="_______________________ROS1">#N/A</definedName>
    <definedName name="_______________________ROS2">#N/A</definedName>
    <definedName name="_______________________ROS3">#N/A</definedName>
    <definedName name="_______________________ROS4">#N/A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 localSheetId="1">#REF!</definedName>
    <definedName name="__10FA_L">#REF!</definedName>
    <definedName name="__11GAZ_LIABS" localSheetId="1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localSheetId="1" hidden="1">#REF!</definedName>
    <definedName name="__123Graph_BChart1" hidden="1">#REF!</definedName>
    <definedName name="__123Graph_BChart2" localSheetId="1" hidden="1">#REF!</definedName>
    <definedName name="__123Graph_BChart2" hidden="1">#REF!</definedName>
    <definedName name="__123Graph_BChart3" localSheetId="1" hidden="1">#REF!</definedName>
    <definedName name="__123Graph_BChart3" hidden="1">#REF!</definedName>
    <definedName name="__123Graph_BChart4" localSheetId="1" hidden="1">#REF!</definedName>
    <definedName name="__123Graph_BChart4" hidden="1">#REF!</definedName>
    <definedName name="__123Graph_BChart5" localSheetId="1" hidden="1">#REF!</definedName>
    <definedName name="__123Graph_BChart5" hidden="1">#REF!</definedName>
    <definedName name="__123Graph_BChart6" localSheetId="1" hidden="1">#REF!</definedName>
    <definedName name="__123Graph_BChart6" hidden="1">#REF!</definedName>
    <definedName name="__123Graph_BChart7" localSheetId="1" hidden="1">#REF!</definedName>
    <definedName name="__123Graph_BChart7" hidden="1">#REF!</definedName>
    <definedName name="__123Graph_BCurrent" localSheetId="1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 localSheetId="1">#REF!</definedName>
    <definedName name="__12INT_RESERVES">#REF!</definedName>
    <definedName name="__1r" localSheetId="1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 localSheetId="1">#REF!</definedName>
    <definedName name="__6B.2_B.3">#REF!</definedName>
    <definedName name="__7B.4___5" localSheetId="1">#REF!</definedName>
    <definedName name="__7B.4___5">#REF!</definedName>
    <definedName name="__8CONSOL_B2" localSheetId="1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 localSheetId="1">#REF!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 localSheetId="1">#REF!</definedName>
    <definedName name="__SUM2">#REF!</definedName>
    <definedName name="__TAB1" localSheetId="1">#REF!</definedName>
    <definedName name="__TAB1">#REF!</definedName>
    <definedName name="__Tab19" localSheetId="1">#REF!</definedName>
    <definedName name="__Tab19">#REF!</definedName>
    <definedName name="__Tab20" localSheetId="1">#REF!</definedName>
    <definedName name="__Tab20">#REF!</definedName>
    <definedName name="__Tab21" localSheetId="1">#REF!</definedName>
    <definedName name="__Tab21">#REF!</definedName>
    <definedName name="__Tab22" localSheetId="1">#REF!</definedName>
    <definedName name="__Tab22">#REF!</definedName>
    <definedName name="__Tab23" localSheetId="1">#REF!</definedName>
    <definedName name="__Tab23">#REF!</definedName>
    <definedName name="__Tab24" localSheetId="1">#REF!</definedName>
    <definedName name="__Tab24">#REF!</definedName>
    <definedName name="__Tab26" localSheetId="1">#REF!</definedName>
    <definedName name="__Tab26">#REF!</definedName>
    <definedName name="__Tab27" localSheetId="1">#REF!</definedName>
    <definedName name="__Tab27">#REF!</definedName>
    <definedName name="__Tab28" localSheetId="1">#REF!</definedName>
    <definedName name="__Tab28">#REF!</definedName>
    <definedName name="__Tab29" localSheetId="1">#REF!</definedName>
    <definedName name="__Tab29">#REF!</definedName>
    <definedName name="__Tab30" localSheetId="1">#REF!</definedName>
    <definedName name="__Tab30">#REF!</definedName>
    <definedName name="__Tab31" localSheetId="1">#REF!</definedName>
    <definedName name="__Tab31">#REF!</definedName>
    <definedName name="__Tab32" localSheetId="1">#REF!</definedName>
    <definedName name="__Tab32">#REF!</definedName>
    <definedName name="__Tab33" localSheetId="1">#REF!</definedName>
    <definedName name="__Tab33">#REF!</definedName>
    <definedName name="__Tab34" localSheetId="1">#REF!</definedName>
    <definedName name="__Tab34">#REF!</definedName>
    <definedName name="__Tab35" localSheetId="1">#REF!</definedName>
    <definedName name="__Tab35">#REF!</definedName>
    <definedName name="__WB2" localSheetId="1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 localSheetId="1">#REF!</definedName>
    <definedName name="_10FA_L">#REF!</definedName>
    <definedName name="_11__123Graph_BCPI_ER_LOG" hidden="1">[11]ER!#REF!</definedName>
    <definedName name="_11GAZ_LIABS" localSheetId="1">#REF!</definedName>
    <definedName name="_11GAZ_LIABS">#REF!</definedName>
    <definedName name="_12__123Graph_BIBA_IBRD" hidden="1">[11]WB!#REF!</definedName>
    <definedName name="_12INT_RESERVES" localSheetId="1">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 localSheetId="1">#REF!</definedName>
    <definedName name="_1IMPRESION">#REF!</definedName>
    <definedName name="_1Macros_Import_.qbop">#N/A</definedName>
    <definedName name="_1r" localSheetId="1">#REF!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 localSheetId="1">#REF!</definedName>
    <definedName name="_28B.2_B.3">#REF!</definedName>
    <definedName name="_29B.4___5" localSheetId="1">#REF!</definedName>
    <definedName name="_29B.4___5">#REF!</definedName>
    <definedName name="_2IMPRESION" localSheetId="1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 localSheetId="1">#REF!</definedName>
    <definedName name="_30CONSOL_B2">#REF!</definedName>
    <definedName name="_31_0GRÁFICO_N_10.2">[15]monthly!#REF!</definedName>
    <definedName name="_31CONSOL_DEPOSITS">'[17]A 11'!#REF!</definedName>
    <definedName name="_32FA_L" localSheetId="1">#REF!</definedName>
    <definedName name="_32FA_L">#REF!</definedName>
    <definedName name="_33GAZ_LIABS" localSheetId="1">#REF!</definedName>
    <definedName name="_33GAZ_LIABS">#REF!</definedName>
    <definedName name="_34INT_RESERVES" localSheetId="1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 localSheetId="1">#REF!</definedName>
    <definedName name="_52B.2_B.3">#REF!</definedName>
    <definedName name="_53B.4___5" localSheetId="1">#REF!</definedName>
    <definedName name="_53B.4___5">#REF!</definedName>
    <definedName name="_54CONSOL_B2" localSheetId="1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 localSheetId="1">#REF!</definedName>
    <definedName name="_69FA_L">#REF!</definedName>
    <definedName name="_6B.2_B.3" localSheetId="1">#REF!</definedName>
    <definedName name="_6B.2_B.3">#REF!</definedName>
    <definedName name="_7">#N/A</definedName>
    <definedName name="_70GAZ_LIABS" localSheetId="1">#REF!</definedName>
    <definedName name="_70GAZ_LIABS">#REF!</definedName>
    <definedName name="_71INT_RESERVES" localSheetId="1">#REF!</definedName>
    <definedName name="_71INT_RESERVES">#REF!</definedName>
    <definedName name="_7B.4___5" localSheetId="1">#REF!</definedName>
    <definedName name="_7B.4___5">#REF!</definedName>
    <definedName name="_8">#N/A</definedName>
    <definedName name="_8CONSOL_B2" localSheetId="1">#REF!</definedName>
    <definedName name="_8CONSOL_B2">#REF!</definedName>
    <definedName name="_9CONSOL_DEPOSITS">'[18]A 11'!#REF!</definedName>
    <definedName name="_AUS1">#N/A</definedName>
    <definedName name="_BOP2">[19]BoP!#REF!</definedName>
    <definedName name="_D" localSheetId="1">#REF!</definedName>
    <definedName name="_D">#REF!</definedName>
    <definedName name="_DEG1">#N/A</definedName>
    <definedName name="_DKR1">#N/A</definedName>
    <definedName name="_ECU1">#N/A</definedName>
    <definedName name="_END94" localSheetId="1">#REF!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 localSheetId="1">#REF!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 localSheetId="1">#REF!</definedName>
    <definedName name="_P">#REF!</definedName>
    <definedName name="_Parse_Out" localSheetId="1" hidden="1">#REF!</definedName>
    <definedName name="_Parse_Out" hidden="1">#REF!</definedName>
    <definedName name="_PTA1">#N/A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 localSheetId="1">#REF!</definedName>
    <definedName name="_SUM2">#REF!</definedName>
    <definedName name="_t7">[21]R7!$A$1:$G$31</definedName>
    <definedName name="_TAB1" localSheetId="1">#REF!</definedName>
    <definedName name="_TAB1">#REF!</definedName>
    <definedName name="_Tab19" localSheetId="1">#REF!</definedName>
    <definedName name="_Tab19">#REF!</definedName>
    <definedName name="_Tab20" localSheetId="1">#REF!</definedName>
    <definedName name="_Tab20">#REF!</definedName>
    <definedName name="_Tab21" localSheetId="1">#REF!</definedName>
    <definedName name="_Tab21">#REF!</definedName>
    <definedName name="_Tab22" localSheetId="1">#REF!</definedName>
    <definedName name="_Tab22">#REF!</definedName>
    <definedName name="_Tab23" localSheetId="1">#REF!</definedName>
    <definedName name="_Tab23">#REF!</definedName>
    <definedName name="_Tab24" localSheetId="1">#REF!</definedName>
    <definedName name="_Tab24">#REF!</definedName>
    <definedName name="_Tab26" localSheetId="1">#REF!</definedName>
    <definedName name="_Tab26">#REF!</definedName>
    <definedName name="_Tab27" localSheetId="1">#REF!</definedName>
    <definedName name="_Tab27">#REF!</definedName>
    <definedName name="_Tab28" localSheetId="1">#REF!</definedName>
    <definedName name="_Tab28">#REF!</definedName>
    <definedName name="_Tab29" localSheetId="1">#REF!</definedName>
    <definedName name="_Tab29">#REF!</definedName>
    <definedName name="_Tab30" localSheetId="1">#REF!</definedName>
    <definedName name="_Tab30">#REF!</definedName>
    <definedName name="_Tab31" localSheetId="1">#REF!</definedName>
    <definedName name="_Tab31">#REF!</definedName>
    <definedName name="_Tab32" localSheetId="1">#REF!</definedName>
    <definedName name="_Tab32">#REF!</definedName>
    <definedName name="_Tab33" localSheetId="1">#REF!</definedName>
    <definedName name="_Tab33">#REF!</definedName>
    <definedName name="_Tab34" localSheetId="1">#REF!</definedName>
    <definedName name="_Tab34">#REF!</definedName>
    <definedName name="_Tab35" localSheetId="1">#REF!</definedName>
    <definedName name="_Tab35">#REF!</definedName>
    <definedName name="_tAB4">'[20]shared data'!$A$1:$G$71</definedName>
    <definedName name="_WB2" localSheetId="1">#REF!</definedName>
    <definedName name="_WB2">#REF!</definedName>
    <definedName name="_xlcn.WorksheetConnection_MUCI2020v3.xlsxTabla1" hidden="1">[22]!Tabla1[#Data]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[23]!'[Macros Import].qbop'</definedName>
    <definedName name="A_impresión_IM">'[24]ponder a y p '!$A$1:$N$50</definedName>
    <definedName name="AAA" localSheetId="1">#REF!</definedName>
    <definedName name="AAA">#REF!</definedName>
    <definedName name="AccessDatabase" hidden="1">"\\De2kp-42538\BOLETIN\Claga\CLAGA2000.mdb"</definedName>
    <definedName name="ACTIVATE" localSheetId="1">#REF!</definedName>
    <definedName name="ACTIVATE">#REF!</definedName>
    <definedName name="ACUMULADO">#N/A</definedName>
    <definedName name="ALL">'[2]Imp:DSA output'!$C$9:$R$464</definedName>
    <definedName name="AMORTI">#N/A</definedName>
    <definedName name="ANEXO2">[25]BCP!#REF!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DGII!$B$4:$AD$71</definedName>
    <definedName name="_xlnm.Print_Area" localSheetId="1">'DGII (EST)'!$A$1:$AD$58</definedName>
    <definedName name="_xlnm.Print_Area">'[26]Table 1'!#REF!</definedName>
    <definedName name="AREACONSTRUCCIO" localSheetId="1">#REF!</definedName>
    <definedName name="AREACONSTRUCCIO">#REF!</definedName>
    <definedName name="ASAU">#N/A</definedName>
    <definedName name="ASAU1">#N/A</definedName>
    <definedName name="asd">'[27]SPNF Acuerdo Incl. Int.'!asd</definedName>
    <definedName name="ASO" localSheetId="1">#REF!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 localSheetId="1">#REF!</definedName>
    <definedName name="BAL">#REF!</definedName>
    <definedName name="BANCOS">#N/A</definedName>
    <definedName name="_xlnm.Database" localSheetId="1">#REF!</definedName>
    <definedName name="_xlnm.Database">#REF!</definedName>
    <definedName name="Batumi_debt" localSheetId="1">#REF!</definedName>
    <definedName name="Batumi_debt">#REF!</definedName>
    <definedName name="bb">#N/A</definedName>
    <definedName name="BBB" localSheetId="1">#REF!</definedName>
    <definedName name="BBB">#REF!</definedName>
    <definedName name="bc" hidden="1">'[3]Crédito SPNF (fiscal)'!#REF!</definedName>
    <definedName name="BCA">#N/A</definedName>
    <definedName name="BCA_GDP">#N/A</definedName>
    <definedName name="BCA_NGDP" localSheetId="1">#REF!</definedName>
    <definedName name="BCA_NGDP">#REF!</definedName>
    <definedName name="BCH" localSheetId="1">#REF!</definedName>
    <definedName name="BCH">#REF!</definedName>
    <definedName name="BCH_10G" localSheetId="1">#REF!</definedName>
    <definedName name="BCH_10G">#REF!</definedName>
    <definedName name="BCH_10R" localSheetId="1">#REF!</definedName>
    <definedName name="BCH_10R">#REF!</definedName>
    <definedName name="Bcos_Com_20G" localSheetId="1">#REF!</definedName>
    <definedName name="Bcos_Com_20G">#REF!</definedName>
    <definedName name="Bcos_Com20R" localSheetId="1">#REF!</definedName>
    <definedName name="Bcos_Com20R">#REF!</definedName>
    <definedName name="BCRD15" hidden="1">'[3]Crédito SPNF (fiscal)'!#REF!</definedName>
    <definedName name="BE">#N/A</definedName>
    <definedName name="BEA" localSheetId="1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1">#REF!</definedName>
    <definedName name="BED">#REF!</definedName>
    <definedName name="BED_6" localSheetId="1">#REF!</definedName>
    <definedName name="BED_6">#REF!</definedName>
    <definedName name="BEO" localSheetId="1">#REF!</definedName>
    <definedName name="BEO">#REF!</definedName>
    <definedName name="BER" localSheetId="1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1">#REF!</definedName>
    <definedName name="BFD">#REF!</definedName>
    <definedName name="BFDA" localSheetId="1">#REF!</definedName>
    <definedName name="BFDA">#REF!</definedName>
    <definedName name="BFDI" localSheetId="1">#REF!</definedName>
    <definedName name="BFDI">#REF!</definedName>
    <definedName name="BFDIL" localSheetId="1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[28]!BFLD_DF</definedName>
    <definedName name="BFLD_DF1">#N/A</definedName>
    <definedName name="BFLG">#N/A</definedName>
    <definedName name="BFLG_D">#N/A</definedName>
    <definedName name="BFLG_DF">#N/A</definedName>
    <definedName name="BFO" localSheetId="1">#REF!</definedName>
    <definedName name="BFO">#REF!</definedName>
    <definedName name="BFOA" localSheetId="1">#REF!</definedName>
    <definedName name="BFOA">#REF!</definedName>
    <definedName name="BFOAG" localSheetId="1">#REF!</definedName>
    <definedName name="BFOAG">#REF!</definedName>
    <definedName name="BFOL" localSheetId="1">#REF!</definedName>
    <definedName name="BFOL">#REF!</definedName>
    <definedName name="BFOL_B" localSheetId="1">#REF!</definedName>
    <definedName name="BFOL_B">#REF!</definedName>
    <definedName name="BFOL_G" localSheetId="1">#REF!</definedName>
    <definedName name="BFOL_G">#REF!</definedName>
    <definedName name="BFOL_L" localSheetId="1">#REF!</definedName>
    <definedName name="BFOL_L">#REF!</definedName>
    <definedName name="BFOL_O" localSheetId="1">#REF!</definedName>
    <definedName name="BFOL_O">#REF!</definedName>
    <definedName name="BFOL_S" localSheetId="1">#REF!</definedName>
    <definedName name="BFOL_S">#REF!</definedName>
    <definedName name="BFOLB" localSheetId="1">#REF!</definedName>
    <definedName name="BFOLB">#REF!</definedName>
    <definedName name="BFOLG_L" localSheetId="1">#REF!</definedName>
    <definedName name="BFOLG_L">#REF!</definedName>
    <definedName name="BFP" localSheetId="1">#REF!</definedName>
    <definedName name="BFP">#REF!</definedName>
    <definedName name="BFPA" localSheetId="1">#REF!</definedName>
    <definedName name="BFPA">#REF!</definedName>
    <definedName name="BFPAG" localSheetId="1">#REF!</definedName>
    <definedName name="BFPAG">#REF!</definedName>
    <definedName name="BFPL" localSheetId="1">#REF!</definedName>
    <definedName name="BFPL">#REF!</definedName>
    <definedName name="BFPLBN" localSheetId="1">#REF!</definedName>
    <definedName name="BFPLBN">#REF!</definedName>
    <definedName name="BFPLD" localSheetId="1">#REF!</definedName>
    <definedName name="BFPLD">#REF!</definedName>
    <definedName name="BFPLD_G" localSheetId="1">#REF!</definedName>
    <definedName name="BFPLD_G">#REF!</definedName>
    <definedName name="BFPLE" localSheetId="1">#REF!</definedName>
    <definedName name="BFPLE">#REF!</definedName>
    <definedName name="BFPLE_G" localSheetId="1">#REF!</definedName>
    <definedName name="BFPLE_G">#REF!</definedName>
    <definedName name="BFPLMM" localSheetId="1">#REF!</definedName>
    <definedName name="BFPLMM">#REF!</definedName>
    <definedName name="BFRA">#N/A</definedName>
    <definedName name="BFUND" localSheetId="1">#REF!</definedName>
    <definedName name="BFUND">#REF!</definedName>
    <definedName name="BGS" localSheetId="1">#REF!</definedName>
    <definedName name="BGS">#REF!</definedName>
    <definedName name="BI">#N/A</definedName>
    <definedName name="BIP" localSheetId="1">#REF!</definedName>
    <definedName name="BIP">#REF!</definedName>
    <definedName name="BK">#N/A</definedName>
    <definedName name="BKF">#N/A</definedName>
    <definedName name="BKFA" localSheetId="1">#REF!</definedName>
    <definedName name="BKFA">#REF!</definedName>
    <definedName name="BKO" localSheetId="1">#REF!</definedName>
    <definedName name="BKO">#REF!</definedName>
    <definedName name="BM" localSheetId="1">#REF!</definedName>
    <definedName name="BM">#REF!</definedName>
    <definedName name="BMG">[29]Q6!$E$28:$AH$28</definedName>
    <definedName name="BMII">#N/A</definedName>
    <definedName name="BMII_7" localSheetId="1">#REF!</definedName>
    <definedName name="BMII_7">#REF!</definedName>
    <definedName name="BMIIB">#N/A</definedName>
    <definedName name="BMIIG">#N/A</definedName>
    <definedName name="BMS" localSheetId="1">#REF!</definedName>
    <definedName name="BMS">#REF!</definedName>
    <definedName name="BOLETIN">[25]BCP!#REF!</definedName>
    <definedName name="BOP">#N/A</definedName>
    <definedName name="BOPUSD" localSheetId="1">#REF!</definedName>
    <definedName name="BOPUSD">#REF!</definedName>
    <definedName name="BRASS" localSheetId="1">#REF!</definedName>
    <definedName name="BRASS">#REF!</definedName>
    <definedName name="BRASS_1" localSheetId="1">#REF!</definedName>
    <definedName name="BRASS_1">#REF!</definedName>
    <definedName name="BRASS_6" localSheetId="1">#REF!</definedName>
    <definedName name="BRASS_6">#REF!</definedName>
    <definedName name="BS">#N/A</definedName>
    <definedName name="BS1A">#N/A</definedName>
    <definedName name="BTR" localSheetId="1">#REF!</definedName>
    <definedName name="BTR">#REF!</definedName>
    <definedName name="BTRG" localSheetId="1">#REF!</definedName>
    <definedName name="BTRG">#REF!</definedName>
    <definedName name="Button_13">"CLAGA2000_Consolidado_2001_List"</definedName>
    <definedName name="BX" localSheetId="1">#REF!</definedName>
    <definedName name="BX">#REF!</definedName>
    <definedName name="BXG">[29]Q6!$E$26:$AH$26</definedName>
    <definedName name="BXS" localSheetId="1">#REF!</definedName>
    <definedName name="BXS">#REF!</definedName>
    <definedName name="C.2" localSheetId="1">#REF!</definedName>
    <definedName name="C.2">#REF!</definedName>
    <definedName name="C_">#N/A</definedName>
    <definedName name="CAD">#N/A</definedName>
    <definedName name="calcNGS_NGDP">#N/A</definedName>
    <definedName name="CAMARON" localSheetId="1">#REF!</definedName>
    <definedName name="CAMARON">#REF!</definedName>
    <definedName name="CCC" localSheetId="1">#REF!</definedName>
    <definedName name="CCC">#REF!</definedName>
    <definedName name="CD">#N/A</definedName>
    <definedName name="CD1A">#N/A</definedName>
    <definedName name="CEMENTO" localSheetId="1">#REF!</definedName>
    <definedName name="CEMENTO">#REF!</definedName>
    <definedName name="CHF">#N/A</definedName>
    <definedName name="CHK5.1" localSheetId="1">#REF!</definedName>
    <definedName name="CHK5.1">#REF!</definedName>
    <definedName name="cirr" localSheetId="1">#REF!</definedName>
    <definedName name="cirr">#REF!</definedName>
    <definedName name="CLUB91">#N/A</definedName>
    <definedName name="CMD">[25]BCP!#REF!</definedName>
    <definedName name="CN">#N/A</definedName>
    <definedName name="CN1A">#N/A</definedName>
    <definedName name="COM" localSheetId="1">#REF!</definedName>
    <definedName name="COM">#REF!</definedName>
    <definedName name="CONSOL" localSheetId="1">#REF!</definedName>
    <definedName name="CONSOL">#REF!</definedName>
    <definedName name="CONSOLC2" localSheetId="1">#REF!</definedName>
    <definedName name="CONSOLC2">#REF!</definedName>
    <definedName name="cooperantes">#REF!</definedName>
    <definedName name="copystart" localSheetId="1">#REF!</definedName>
    <definedName name="copystart">#REF!</definedName>
    <definedName name="Copytodebt">'[2]in-out'!#REF!</definedName>
    <definedName name="COUNT" localSheetId="1">#REF!</definedName>
    <definedName name="COUNT">#REF!</definedName>
    <definedName name="COUNTER" localSheetId="1">#REF!</definedName>
    <definedName name="COUNTER">#REF!</definedName>
    <definedName name="CPF" localSheetId="1">#REF!</definedName>
    <definedName name="CPF">#REF!</definedName>
    <definedName name="CPI_Core" localSheetId="1">#REF!</definedName>
    <definedName name="CPI_Core">#REF!</definedName>
    <definedName name="CPI_NAT_monthly" localSheetId="1">#REF!</definedName>
    <definedName name="CPI_NAT_monthly">#REF!</definedName>
    <definedName name="CREDITOBCH" localSheetId="1">#REF!</definedName>
    <definedName name="CREDITOBCH">#REF!</definedName>
    <definedName name="CREDITORSB" localSheetId="1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[25]BCP!#REF!</definedName>
    <definedName name="CYEAR2021">[30]Coal!$B$583:$J$583</definedName>
    <definedName name="CYEAR2022">[30]Coal!$K$583:$V$583</definedName>
    <definedName name="CYEAR2023">[30]Coal!$W$583:$AH$583</definedName>
    <definedName name="CYEAR2024">[30]Coal!$AI$583:$AT$583</definedName>
    <definedName name="CYEAR2025">[30]Coal!$AU$583:$AX$583</definedName>
    <definedName name="d" localSheetId="1">#REF!</definedName>
    <definedName name="d">#REF!</definedName>
    <definedName name="D_B" localSheetId="1">#REF!</definedName>
    <definedName name="D_B">#REF!</definedName>
    <definedName name="D_G" localSheetId="1">#REF!</definedName>
    <definedName name="D_G">#REF!</definedName>
    <definedName name="D_Ind" localSheetId="1">#REF!</definedName>
    <definedName name="D_Ind">#REF!</definedName>
    <definedName name="D_L" localSheetId="1">#REF!</definedName>
    <definedName name="D_L">#REF!</definedName>
    <definedName name="D_O" localSheetId="1">#REF!</definedName>
    <definedName name="D_O">#REF!</definedName>
    <definedName name="D_S" localSheetId="1">#REF!</definedName>
    <definedName name="D_S">#REF!</definedName>
    <definedName name="D_SRM" localSheetId="1">#REF!</definedName>
    <definedName name="D_SRM">#REF!</definedName>
    <definedName name="D_SY" localSheetId="1">#REF!</definedName>
    <definedName name="D_SY">#REF!</definedName>
    <definedName name="da" localSheetId="1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Seguimiento">#REF!</definedName>
    <definedName name="date" localSheetId="1">#REF!</definedName>
    <definedName name="date">#REF!</definedName>
    <definedName name="dates">'[20]shared data'!$S$8:$S$155</definedName>
    <definedName name="DATES_A">'[20]shared data'!$D$2:$AC$2</definedName>
    <definedName name="Dates1" localSheetId="1">#REF!</definedName>
    <definedName name="Dates1">#REF!</definedName>
    <definedName name="DB" localSheetId="1">#REF!</definedName>
    <definedName name="DB">#REF!</definedName>
    <definedName name="DBproj">#N/A</definedName>
    <definedName name="DDD">#N/A</definedName>
    <definedName name="DEBRIEF" localSheetId="1">#REF!</definedName>
    <definedName name="DEBRIEF">#REF!</definedName>
    <definedName name="DEBT" localSheetId="1">#REF!</definedName>
    <definedName name="DEBT">#REF!</definedName>
    <definedName name="DEFL" localSheetId="1">#REF!</definedName>
    <definedName name="DEFL">#REF!</definedName>
    <definedName name="DEG">#N/A</definedName>
    <definedName name="DEMEURO">#N/A</definedName>
    <definedName name="DES" localSheetId="1">#REF!</definedName>
    <definedName name="DES">#REF!</definedName>
    <definedName name="DG" localSheetId="1">#REF!</definedName>
    <definedName name="DG">#REF!</definedName>
    <definedName name="DG_S" localSheetId="1">#REF!</definedName>
    <definedName name="DG_S">#REF!</definedName>
    <definedName name="DGproj">#N/A</definedName>
    <definedName name="Discount_IDA">[31]NPV!$B$28</definedName>
    <definedName name="Discount_NC">[31]NPV!#REF!</definedName>
    <definedName name="DiscountRate" localSheetId="1">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 localSheetId="1">#REF!</definedName>
    <definedName name="DO">#REF!</definedName>
    <definedName name="Dproj">#N/A</definedName>
    <definedName name="DR">#N/A</definedName>
    <definedName name="DR1A">#N/A</definedName>
    <definedName name="DS" localSheetId="1">#REF!</definedName>
    <definedName name="DS">#REF!</definedName>
    <definedName name="DSA_Assumptions" localSheetId="1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1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1">#REF!</definedName>
    <definedName name="DSP">#REF!</definedName>
    <definedName name="DSPBproj">#N/A</definedName>
    <definedName name="DSPG" localSheetId="1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 localSheetId="1">#REF!</definedName>
    <definedName name="EBRD">#REF!</definedName>
    <definedName name="ECU">#N/A</definedName>
    <definedName name="EDNA">#N/A</definedName>
    <definedName name="EMISION">[25]BCP!#REF!</definedName>
    <definedName name="empty" localSheetId="1">#REF!</definedName>
    <definedName name="empty">#REF!</definedName>
    <definedName name="ENDA">#N/A</definedName>
    <definedName name="ESAF_QUAR_GDP" localSheetId="1">#REF!</definedName>
    <definedName name="ESAF_QUAR_GDP">#REF!</definedName>
    <definedName name="esafr" localSheetId="1">#REF!</definedName>
    <definedName name="esafr">#REF!</definedName>
    <definedName name="ESC">#N/A</definedName>
    <definedName name="EURO">#N/A</definedName>
    <definedName name="EURO1">#N/A</definedName>
    <definedName name="ExitWRS">[32]Main!$AB$25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 localSheetId="1">#REF!</definedName>
    <definedName name="FFNN">#REF!</definedName>
    <definedName name="Fisc" localSheetId="1">#REF!</definedName>
    <definedName name="Fisc">#REF!</definedName>
    <definedName name="FMI">[25]BCP!#REF!</definedName>
    <definedName name="FMK">#N/A</definedName>
    <definedName name="FORMATO">#N/A</definedName>
    <definedName name="FRAMENO" localSheetId="1">#REF!</definedName>
    <definedName name="FRAMENO">#REF!</definedName>
    <definedName name="framework_macro" localSheetId="1">#REF!</definedName>
    <definedName name="framework_macro">#REF!</definedName>
    <definedName name="framework_macro_new" localSheetId="1">#REF!</definedName>
    <definedName name="framework_macro_new">#REF!</definedName>
    <definedName name="framework_monetary" localSheetId="1">#REF!</definedName>
    <definedName name="framework_monetary">#REF!</definedName>
    <definedName name="FRAMEYES" localSheetId="1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 localSheetId="1">#REF!</definedName>
    <definedName name="FUENTE">#REF!</definedName>
    <definedName name="fuente1" localSheetId="1">#REF!</definedName>
    <definedName name="fuente1">#REF!</definedName>
    <definedName name="Fuentes" localSheetId="1">#REF!</definedName>
    <definedName name="Fuentes">#REF!</definedName>
    <definedName name="GAP" localSheetId="1">#REF!</definedName>
    <definedName name="GAP">#REF!</definedName>
    <definedName name="GAPFGFROM" localSheetId="1">#REF!</definedName>
    <definedName name="GAPFGFROM">#REF!</definedName>
    <definedName name="GAPFGTO" localSheetId="1">#REF!</definedName>
    <definedName name="GAPFGTO">#REF!</definedName>
    <definedName name="GAPSTFROM" localSheetId="1">#REF!</definedName>
    <definedName name="GAPSTFROM">#REF!</definedName>
    <definedName name="GAPSTTO" localSheetId="1">#REF!</definedName>
    <definedName name="GAPSTTO">#REF!</definedName>
    <definedName name="GAPTEST" localSheetId="1">#REF!</definedName>
    <definedName name="GAPTEST">#REF!</definedName>
    <definedName name="GAPTESTFG" localSheetId="1">#REF!</definedName>
    <definedName name="GAPTESTFG">#REF!</definedName>
    <definedName name="GAZZETTE" localSheetId="1">#REF!</definedName>
    <definedName name="GAZZETTE">#REF!</definedName>
    <definedName name="GBP">#N/A</definedName>
    <definedName name="GCB_NGDP">#N/A</definedName>
    <definedName name="GDP">'[33]Empresas Publicas detalle'!#REF!</definedName>
    <definedName name="GGB_NGDP">#N/A</definedName>
    <definedName name="GL_Z" localSheetId="1">#REF!</definedName>
    <definedName name="GL_Z">#REF!</definedName>
    <definedName name="GOB">#N/A</definedName>
    <definedName name="Grace_IDA">[31]NPV!$B$25</definedName>
    <definedName name="Grace_NC">[31]NPV!#REF!</definedName>
    <definedName name="GUIL">#N/A</definedName>
    <definedName name="GUIL1">#N/A</definedName>
    <definedName name="GYEAR2021">[30]Gold!$B$583:$J$583</definedName>
    <definedName name="GYEAR2022">[30]Gold!$K$583:$U$583</definedName>
    <definedName name="HEADING" localSheetId="1">#REF!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1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 localSheetId="1">#REF!</definedName>
    <definedName name="IDAr">#REF!</definedName>
    <definedName name="IDB">#N/A</definedName>
    <definedName name="IFSASSETS" localSheetId="1">#REF!</definedName>
    <definedName name="IFSASSETS">#REF!</definedName>
    <definedName name="IFSLIABS" localSheetId="1">#REF!</definedName>
    <definedName name="IFSLIABS">#REF!</definedName>
    <definedName name="IKR">#N/A</definedName>
    <definedName name="IM" localSheetId="1">#REF!</definedName>
    <definedName name="IM">#REF!</definedName>
    <definedName name="IMF" localSheetId="1">#REF!</definedName>
    <definedName name="IMF">#REF!</definedName>
    <definedName name="INDICEPRODUCCIO" localSheetId="1">#REF!</definedName>
    <definedName name="INDICEPRODUCCIO">#REF!</definedName>
    <definedName name="INFOGER">[25]BCP!#REF!</definedName>
    <definedName name="INGRESOS" localSheetId="1">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[31]NPV!$B$27</definedName>
    <definedName name="Interest_NC">[31]NPV!#REF!</definedName>
    <definedName name="InterestRate" localSheetId="1">#REF!</definedName>
    <definedName name="InterestRate">#REF!</definedName>
    <definedName name="IPC">[34]ipc!#REF!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 localSheetId="1">#REF!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 localSheetId="1">#REF!</definedName>
    <definedName name="LTcirr">#REF!</definedName>
    <definedName name="LTr" localSheetId="1">#REF!</definedName>
    <definedName name="LTr">#REF!</definedName>
    <definedName name="LUR">#N/A</definedName>
    <definedName name="LUXF">#N/A</definedName>
    <definedName name="LUXF1">#N/A</definedName>
    <definedName name="MACRO" localSheetId="1">#REF!</definedName>
    <definedName name="MACRO">#REF!</definedName>
    <definedName name="MACRO_ASSUMP_2006" localSheetId="1">#REF!</definedName>
    <definedName name="MACRO_ASSUMP_2006">#REF!</definedName>
    <definedName name="MALAX">#N/A</definedName>
    <definedName name="MALAX1">#N/A</definedName>
    <definedName name="Maturity_IDA">[31]NPV!$B$26</definedName>
    <definedName name="Maturity_NC">[31]NPV!#REF!</definedName>
    <definedName name="MCV">#N/A</definedName>
    <definedName name="MCV_B">#N/A</definedName>
    <definedName name="MCV_B1" localSheetId="1">#REF!</definedName>
    <definedName name="MCV_B1">#REF!</definedName>
    <definedName name="MCV_D">#N/A</definedName>
    <definedName name="MCV_D1" localSheetId="1">#REF!</definedName>
    <definedName name="MCV_D1">#REF!</definedName>
    <definedName name="MCV_N">#N/A</definedName>
    <definedName name="MCV_T">#N/A</definedName>
    <definedName name="MCV_T1" localSheetId="1">#REF!</definedName>
    <definedName name="MCV_T1">#REF!</definedName>
    <definedName name="MEX">#N/A</definedName>
    <definedName name="mflowsa">[8]!mflowsa</definedName>
    <definedName name="mflowsq">[8]!mflowsq</definedName>
    <definedName name="MIDDLE" localSheetId="1">#REF!</definedName>
    <definedName name="MIDDLE">#REF!</definedName>
    <definedName name="MISC4">[10]OUTPUT!#REF!</definedName>
    <definedName name="MN">[25]BCP!#REF!</definedName>
    <definedName name="MNP">[25]BCP!#REF!</definedName>
    <definedName name="MPETROLEO" localSheetId="1">#REF!</definedName>
    <definedName name="MPETROLEO">#REF!</definedName>
    <definedName name="mstocksa">[8]!mstocksa</definedName>
    <definedName name="mstocksq">[8]!mstocksq</definedName>
    <definedName name="n" localSheetId="1">#REF!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 localSheetId="1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[35]QEDS!$11:$11</definedName>
    <definedName name="nmColumnHeader">[35]QEDS!$2:$2</definedName>
    <definedName name="nmData">[35]QEDS!$B$3:$F$9</definedName>
    <definedName name="NMG_RG">#N/A</definedName>
    <definedName name="nmIndexTable">[35]QEDS!$13:$13</definedName>
    <definedName name="nmReportFooter">[35]QEDS!$10:$10</definedName>
    <definedName name="nmReportHeader">[35]QEDS!$1:$1</definedName>
    <definedName name="nmRowHeader">[35]QEDS!$A$3:$A$9</definedName>
    <definedName name="nmScale">[35]QEDS!$12:$12</definedName>
    <definedName name="NNN" localSheetId="1">#REF!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 localSheetId="1">#REF!</definedName>
    <definedName name="NOTA_EXPLICATIV">#REF!</definedName>
    <definedName name="Notes">[36]UPLOAD!#REF!</definedName>
    <definedName name="NOTITLES" localSheetId="1">#REF!</definedName>
    <definedName name="NOTITLES">#REF!</definedName>
    <definedName name="NTDD_RG">[28]!NTDD_RG</definedName>
    <definedName name="NX">#N/A</definedName>
    <definedName name="NX_R">#N/A</definedName>
    <definedName name="NXG_RG">#N/A</definedName>
    <definedName name="NYEAR2021">[30]Nickel!$B$583:$J$583</definedName>
    <definedName name="NYEAR2022">[30]Nickel!$K$583:$V$583</definedName>
    <definedName name="NYEAR2023">[30]Nickel!$W$583:$AH$583</definedName>
    <definedName name="NYEAR2024">[30]Nickel!$AI$583:$AT$583</definedName>
    <definedName name="NYEAR2025">[30]Nickel!$AU$583:$BF$583</definedName>
    <definedName name="OCTUBRE">#N/A</definedName>
    <definedName name="OECD_Table" localSheetId="1">#REF!</definedName>
    <definedName name="OECD_Table">#REF!</definedName>
    <definedName name="OnShow">'[27]SPNF Acuerdo Incl. Int.'!OnShow</definedName>
    <definedName name="Otr_Inst_Banc_40G" localSheetId="1">#REF!</definedName>
    <definedName name="Otr_Inst_Banc_40G">#REF!</definedName>
    <definedName name="Pan_Bancario_50G" localSheetId="1">#REF!</definedName>
    <definedName name="Pan_Bancario_50G">#REF!</definedName>
    <definedName name="Pan_Monet_30G" localSheetId="1">#REF!</definedName>
    <definedName name="Pan_Monet_30G">#REF!</definedName>
    <definedName name="Path_Data">'[20]shared data'!$B$8</definedName>
    <definedName name="Path_System">'[20]shared data'!$B$7</definedName>
    <definedName name="Paym_Cap" localSheetId="1">#REF!</definedName>
    <definedName name="Paym_Cap">#REF!</definedName>
    <definedName name="pchBM" localSheetId="1">#REF!</definedName>
    <definedName name="pchBM">#REF!</definedName>
    <definedName name="pchBMG" localSheetId="1">#REF!</definedName>
    <definedName name="pchBMG">#REF!</definedName>
    <definedName name="pchBX" localSheetId="1">#REF!</definedName>
    <definedName name="pchBX">#REF!</definedName>
    <definedName name="pchBXG" localSheetId="1">#REF!</definedName>
    <definedName name="pchBXG">#REF!</definedName>
    <definedName name="PCPI" localSheetId="1">#REF!</definedName>
    <definedName name="PCPI">#REF!</definedName>
    <definedName name="PCPIG">#N/A</definedName>
    <definedName name="PF" localSheetId="1">#REF!</definedName>
    <definedName name="PF">#REF!</definedName>
    <definedName name="PFP" localSheetId="1">#REF!</definedName>
    <definedName name="PFP">#REF!</definedName>
    <definedName name="pfp_table1" localSheetId="1">#REF!</definedName>
    <definedName name="pfp_table1">#REF!</definedName>
    <definedName name="PK" localSheetId="1">#REF!</definedName>
    <definedName name="PK">#REF!</definedName>
    <definedName name="PLATA" localSheetId="1">#REF!</definedName>
    <definedName name="PLATA">#REF!</definedName>
    <definedName name="POLLO" localSheetId="1">#REF!</definedName>
    <definedName name="POLLO">#REF!</definedName>
    <definedName name="POTENCIAL">#N/A</definedName>
    <definedName name="PP">#N/A</definedName>
    <definedName name="PPPWGT">#N/A</definedName>
    <definedName name="PRECIOCIFBANANO" localSheetId="1">#REF!</definedName>
    <definedName name="PRECIOCIFBANANO">#REF!</definedName>
    <definedName name="PRICE" localSheetId="1">#REF!</definedName>
    <definedName name="PRICE">#REF!</definedName>
    <definedName name="PRICETAB" localSheetId="1">#REF!</definedName>
    <definedName name="PRICETAB">#REF!</definedName>
    <definedName name="Print_Area_MI">#N/A</definedName>
    <definedName name="PRINTMACRO" localSheetId="1">#REF!</definedName>
    <definedName name="PRINTMACRO">#REF!</definedName>
    <definedName name="PrintThis_Links">[32]Links!$A$1:$F$33</definedName>
    <definedName name="PRIV0" localSheetId="1">#REF!</definedName>
    <definedName name="PRIV0">#REF!</definedName>
    <definedName name="PRIV00" localSheetId="1">#REF!</definedName>
    <definedName name="PRIV00">#REF!</definedName>
    <definedName name="PRIV1" localSheetId="1">#REF!</definedName>
    <definedName name="PRIV1">#REF!</definedName>
    <definedName name="PRIV11" localSheetId="1">#REF!</definedName>
    <definedName name="PRIV11">#REF!</definedName>
    <definedName name="PRIV2" localSheetId="1">#REF!</definedName>
    <definedName name="PRIV2">#REF!</definedName>
    <definedName name="PRIV22" localSheetId="1">#REF!</definedName>
    <definedName name="PRIV22">#REF!</definedName>
    <definedName name="PRIV3" localSheetId="1">#REF!</definedName>
    <definedName name="PRIV3">#REF!</definedName>
    <definedName name="PRIV33" localSheetId="1">#REF!</definedName>
    <definedName name="PRIV33">#REF!</definedName>
    <definedName name="PRMONTH" localSheetId="1">#REF!</definedName>
    <definedName name="PRMONTH">#REF!</definedName>
    <definedName name="prn">[31]FSUOUT!$B$2:$V$32</definedName>
    <definedName name="Prog1998">'[37]2003'!#REF!</definedName>
    <definedName name="PRYEAR" localSheetId="1">#REF!</definedName>
    <definedName name="PRYEAR">#REF!</definedName>
    <definedName name="PTA">#N/A</definedName>
    <definedName name="PTAEURO">#N/A</definedName>
    <definedName name="PUBL00" localSheetId="1">#REF!</definedName>
    <definedName name="PUBL00">#REF!</definedName>
    <definedName name="PUBL11" localSheetId="1">#REF!</definedName>
    <definedName name="PUBL11">#REF!</definedName>
    <definedName name="PUBL2" localSheetId="1">#REF!</definedName>
    <definedName name="PUBL2">#REF!</definedName>
    <definedName name="PUBL22" localSheetId="1">#REF!</definedName>
    <definedName name="PUBL22">#REF!</definedName>
    <definedName name="PUBL33" localSheetId="1">#REF!</definedName>
    <definedName name="PUBL33">#REF!</definedName>
    <definedName name="PUBL5" localSheetId="1">#REF!</definedName>
    <definedName name="PUBL5">#REF!</definedName>
    <definedName name="PUBL55" localSheetId="1">#REF!</definedName>
    <definedName name="PUBL55">#REF!</definedName>
    <definedName name="PUBL6" localSheetId="1">#REF!</definedName>
    <definedName name="PUBL6">#REF!</definedName>
    <definedName name="PUBL66" localSheetId="1">#REF!</definedName>
    <definedName name="PUBL66">#REF!</definedName>
    <definedName name="Q_5" localSheetId="1">#REF!</definedName>
    <definedName name="Q_5">#REF!</definedName>
    <definedName name="Q_6" localSheetId="1">#REF!</definedName>
    <definedName name="Q_6">#REF!</definedName>
    <definedName name="Q_7" localSheetId="1">#REF!</definedName>
    <definedName name="Q_7">#REF!</definedName>
    <definedName name="QFISCAL">'[38]Quarterly Raw Data'!#REF!</definedName>
    <definedName name="qqq" localSheetId="1" hidden="1">{#N/A,#N/A,FALSE,"EXTRABUDGT"}</definedName>
    <definedName name="qqq" hidden="1">{#N/A,#N/A,FALSE,"EXTRABUDGT"}</definedName>
    <definedName name="QTAB7">'[38]Quarterly MacroFlow'!#REF!</definedName>
    <definedName name="QTAB7A">'[38]Quarterly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 localSheetId="1">#REF!</definedName>
    <definedName name="red">#REF!</definedName>
    <definedName name="RED_BOP" localSheetId="1">#REF!</definedName>
    <definedName name="RED_BOP">#REF!</definedName>
    <definedName name="red_cpi" localSheetId="1">#REF!</definedName>
    <definedName name="red_cpi">#REF!</definedName>
    <definedName name="RED_D" localSheetId="1">#REF!</definedName>
    <definedName name="RED_D">#REF!</definedName>
    <definedName name="RED_DS" localSheetId="1">#REF!</definedName>
    <definedName name="RED_DS">#REF!</definedName>
    <definedName name="red_gdp_exp" localSheetId="1">#REF!</definedName>
    <definedName name="red_gdp_exp">#REF!</definedName>
    <definedName name="red_govt_empl" localSheetId="1">#REF!</definedName>
    <definedName name="red_govt_empl">#REF!</definedName>
    <definedName name="RED_NATCPI" localSheetId="1">#REF!</definedName>
    <definedName name="RED_NATCPI">#REF!</definedName>
    <definedName name="RED_TBCPI" localSheetId="1">#REF!</definedName>
    <definedName name="RED_TBCPI">#REF!</definedName>
    <definedName name="RED_TRD" localSheetId="1">#REF!</definedName>
    <definedName name="RED_TRD">#REF!</definedName>
    <definedName name="registro">#REF!</definedName>
    <definedName name="RESERVAS" localSheetId="1">#REF!</definedName>
    <definedName name="RESERVAS">#REF!</definedName>
    <definedName name="RESUMEN" localSheetId="1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 localSheetId="1">#REF!</definedName>
    <definedName name="right">#REF!</definedName>
    <definedName name="RIN" localSheetId="1">#REF!</definedName>
    <definedName name="RIN">#REF!</definedName>
    <definedName name="rindex" localSheetId="1">#REF!</definedName>
    <definedName name="rindex">#REF!</definedName>
    <definedName name="rita">[39]Hoja2!$1:$1048576</definedName>
    <definedName name="rngErrorSort">[32]ErrCheck!$A$4</definedName>
    <definedName name="rngLastSave">[32]Main!$G$19</definedName>
    <definedName name="rngLastSent">[32]Main!$G$18</definedName>
    <definedName name="rngLastUpdate">[32]Links!$D$2</definedName>
    <definedName name="rngNeedsUpdate">[32]Links!$E$2</definedName>
    <definedName name="rngQuestChecked">[32]ErrCheck!$A$3</definedName>
    <definedName name="ROS">#N/A</definedName>
    <definedName name="Rows_Table" localSheetId="1">#REF!</definedName>
    <definedName name="Rows_Table">#REF!</definedName>
    <definedName name="RR">#N/A</definedName>
    <definedName name="RS">#N/A</definedName>
    <definedName name="RS1A">#N/A</definedName>
    <definedName name="RSB" localSheetId="1">#REF!</definedName>
    <definedName name="RSB">#REF!</definedName>
    <definedName name="RSB_AHAP_40R" localSheetId="1">#REF!</definedName>
    <definedName name="RSB_AHAP_40R">#REF!</definedName>
    <definedName name="RSB_Bcos_Des_40R" localSheetId="1">#REF!</definedName>
    <definedName name="RSB_Bcos_Des_40R">#REF!</definedName>
    <definedName name="RSB_SOCFIN_40R" localSheetId="1">#REF!</definedName>
    <definedName name="RSB_SOCFIN_40R">#REF!</definedName>
    <definedName name="RUIZ">#N/A</definedName>
    <definedName name="S_">#N/A</definedName>
    <definedName name="S_1A">#N/A</definedName>
    <definedName name="SA_Tab" localSheetId="1">#REF!</definedName>
    <definedName name="SA_Tab">#REF!</definedName>
    <definedName name="SAR">#N/A</definedName>
    <definedName name="SCHILL">#N/A</definedName>
    <definedName name="SCHILL1">#N/A</definedName>
    <definedName name="sds_gdp_exp_lari" localSheetId="1">#REF!</definedName>
    <definedName name="sds_gdp_exp_lari">#REF!</definedName>
    <definedName name="sds_gdp_origin" localSheetId="1">#REF!</definedName>
    <definedName name="sds_gdp_origin">#REF!</definedName>
    <definedName name="sds_gpd_exp_gdp" localSheetId="1">#REF!</definedName>
    <definedName name="sds_gpd_exp_gdp">#REF!</definedName>
    <definedName name="seguimiento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'[27]SPNF Acuerdo Incl. Int.'!spnf</definedName>
    <definedName name="START" localSheetId="1">#REF!</definedName>
    <definedName name="START">#REF!</definedName>
    <definedName name="STFQTAB" localSheetId="1">#REF!</definedName>
    <definedName name="STFQTAB">#REF!</definedName>
    <definedName name="STOP" localSheetId="1">#REF!</definedName>
    <definedName name="STOP">#REF!</definedName>
    <definedName name="SUM">[5]BoP!$E$313:$BE$365</definedName>
    <definedName name="SUPLI">#N/A</definedName>
    <definedName name="SUPLIDORES">#N/A</definedName>
    <definedName name="Tab25a" localSheetId="1">#REF!</definedName>
    <definedName name="Tab25a">#REF!</definedName>
    <definedName name="Tab25b" localSheetId="1">#REF!</definedName>
    <definedName name="Tab25b">#REF!</definedName>
    <definedName name="Table__47">[40]RED47!$A$1:$I$53</definedName>
    <definedName name="Table_2._Country_X___Public_Sector_Financing_1" localSheetId="1">#REF!</definedName>
    <definedName name="Table_2._Country_X___Public_Sector_Financing_1">#REF!</definedName>
    <definedName name="Table_Template" localSheetId="1">#REF!</definedName>
    <definedName name="Table_Template">#REF!</definedName>
    <definedName name="Table1" localSheetId="1">#REF!</definedName>
    <definedName name="Table1">#REF!</definedName>
    <definedName name="Table2" localSheetId="1">#REF!</definedName>
    <definedName name="Table2">#REF!</definedName>
    <definedName name="Table8">'[20]shared data'!$A$1:$E$32</definedName>
    <definedName name="TableA" localSheetId="1">#REF!</definedName>
    <definedName name="TableA">#REF!</definedName>
    <definedName name="TableB1" localSheetId="1">#REF!</definedName>
    <definedName name="TableB1">#REF!</definedName>
    <definedName name="TableB2" localSheetId="1">#REF!</definedName>
    <definedName name="TableB2">#REF!</definedName>
    <definedName name="TableB3" localSheetId="1">#REF!</definedName>
    <definedName name="TableB3">#REF!</definedName>
    <definedName name="TableC1" localSheetId="1">#REF!</definedName>
    <definedName name="TableC1">#REF!</definedName>
    <definedName name="TableC2" localSheetId="1">#REF!</definedName>
    <definedName name="TableC2">#REF!</definedName>
    <definedName name="TableC3" localSheetId="1">#REF!</definedName>
    <definedName name="TableC3">#REF!</definedName>
    <definedName name="TASA">#N/A</definedName>
    <definedName name="TASAS">#N/A</definedName>
    <definedName name="Tasas_Interes_06R">[41]A!$A$1:$T$54</definedName>
    <definedName name="tblChecks">[32]ErrCheck!$A$3:$E$5</definedName>
    <definedName name="tblLinks">[32]Links!$A$4:$F$33</definedName>
    <definedName name="tc">#VALUE!</definedName>
    <definedName name="TD">#N/A</definedName>
    <definedName name="TD1A">#N/A</definedName>
    <definedName name="TELAS" localSheetId="1">#REF!</definedName>
    <definedName name="TELAS">#REF!</definedName>
    <definedName name="Template_Table" localSheetId="1">#REF!</definedName>
    <definedName name="Template_Table">#REF!</definedName>
    <definedName name="TIPOCAMBIO" localSheetId="1">#REF!</definedName>
    <definedName name="TIPOCAMBIO">#REF!</definedName>
    <definedName name="TITLES" localSheetId="1">#REF!</definedName>
    <definedName name="TITLES">#REF!</definedName>
    <definedName name="_xlnm.Print_Titles" localSheetId="0">DGII!$4:$8</definedName>
    <definedName name="_xlnm.Print_Titles" localSheetId="1">#REF!,#REF!</definedName>
    <definedName name="_xlnm.Print_Titles">#REF!,#REF!</definedName>
    <definedName name="TM" localSheetId="1">#REF!</definedName>
    <definedName name="TM">#REF!</definedName>
    <definedName name="TM_D" localSheetId="1">#REF!</definedName>
    <definedName name="TM_D">#REF!</definedName>
    <definedName name="TM_DPCH" localSheetId="1">#REF!</definedName>
    <definedName name="TM_DPCH">#REF!</definedName>
    <definedName name="TM_R" localSheetId="1">#REF!</definedName>
    <definedName name="TM_R">#REF!</definedName>
    <definedName name="TM_RPCH" localSheetId="1">#REF!</definedName>
    <definedName name="TM_RPCH">#REF!</definedName>
    <definedName name="TMG" localSheetId="1">#REF!</definedName>
    <definedName name="TMG">#REF!</definedName>
    <definedName name="TMG_D">[29]Q5!$E$23:$AH$23</definedName>
    <definedName name="TMG_DPCH" localSheetId="1">#REF!</definedName>
    <definedName name="TMG_DPCH">#REF!</definedName>
    <definedName name="TMG_R" localSheetId="1">#REF!</definedName>
    <definedName name="TMG_R">#REF!</definedName>
    <definedName name="TMG_RPCH" localSheetId="1">#REF!</definedName>
    <definedName name="TMG_RPCH">#REF!</definedName>
    <definedName name="TMGO">#N/A</definedName>
    <definedName name="TMGO_D" localSheetId="1">#REF!</definedName>
    <definedName name="TMGO_D">#REF!</definedName>
    <definedName name="TMGO_DPCH" localSheetId="1">#REF!</definedName>
    <definedName name="TMGO_DPCH">#REF!</definedName>
    <definedName name="TMGO_R" localSheetId="1">#REF!</definedName>
    <definedName name="TMGO_R">#REF!</definedName>
    <definedName name="TMGO_RPCH" localSheetId="1">#REF!</definedName>
    <definedName name="TMGO_RPCH">#REF!</definedName>
    <definedName name="TMGXO" localSheetId="1">#REF!</definedName>
    <definedName name="TMGXO">#REF!</definedName>
    <definedName name="TMGXO_D" localSheetId="1">#REF!</definedName>
    <definedName name="TMGXO_D">#REF!</definedName>
    <definedName name="TMGXO_DPCH" localSheetId="1">#REF!</definedName>
    <definedName name="TMGXO_DPCH">#REF!</definedName>
    <definedName name="TMGXO_R" localSheetId="1">#REF!</definedName>
    <definedName name="TMGXO_R">#REF!</definedName>
    <definedName name="TMGXO_RPCH" localSheetId="1">#REF!</definedName>
    <definedName name="TMGXO_RPCH">#REF!</definedName>
    <definedName name="TMS" localSheetId="1">#REF!</definedName>
    <definedName name="TMS">#REF!</definedName>
    <definedName name="TOC" localSheetId="1">#REF!</definedName>
    <definedName name="TOC">#REF!</definedName>
    <definedName name="TODO">[42]BCC!$A$1:$N$821,[42]BCC!$A$822:$N$1624</definedName>
    <definedName name="TOTAL">#N/A</definedName>
    <definedName name="Trade" localSheetId="1">#REF!</definedName>
    <definedName name="Trade">#REF!</definedName>
    <definedName name="TRADE3">[10]Trade!#REF!</definedName>
    <definedName name="TRIGO" localSheetId="1">#REF!</definedName>
    <definedName name="TRIGO">#REF!</definedName>
    <definedName name="TX" localSheetId="1">#REF!</definedName>
    <definedName name="TX">#REF!</definedName>
    <definedName name="TX_D" localSheetId="1">#REF!</definedName>
    <definedName name="TX_D">#REF!</definedName>
    <definedName name="TX_DPCH" localSheetId="1">#REF!</definedName>
    <definedName name="TX_DPCH">#REF!</definedName>
    <definedName name="TX_R" localSheetId="1">#REF!</definedName>
    <definedName name="TX_R">#REF!</definedName>
    <definedName name="TX_RPCH" localSheetId="1">#REF!</definedName>
    <definedName name="TX_RPCH">#REF!</definedName>
    <definedName name="TXG" localSheetId="1">#REF!</definedName>
    <definedName name="TXG">#REF!</definedName>
    <definedName name="TXG_D">#N/A</definedName>
    <definedName name="TXG_DPCH" localSheetId="1">#REF!</definedName>
    <definedName name="TXG_DPCH">#REF!</definedName>
    <definedName name="TXG_R" localSheetId="1">#REF!</definedName>
    <definedName name="TXG_R">#REF!</definedName>
    <definedName name="TXG_RPCH" localSheetId="1">#REF!</definedName>
    <definedName name="TXG_RPCH">#REF!</definedName>
    <definedName name="TXGO">#N/A</definedName>
    <definedName name="TXGO_D" localSheetId="1">#REF!</definedName>
    <definedName name="TXGO_D">#REF!</definedName>
    <definedName name="TXGO_DPCH" localSheetId="1">#REF!</definedName>
    <definedName name="TXGO_DPCH">#REF!</definedName>
    <definedName name="TXGO_R" localSheetId="1">#REF!</definedName>
    <definedName name="TXGO_R">#REF!</definedName>
    <definedName name="TXGO_RPCH" localSheetId="1">#REF!</definedName>
    <definedName name="TXGO_RPCH">#REF!</definedName>
    <definedName name="TXGXO" localSheetId="1">#REF!</definedName>
    <definedName name="TXGXO">#REF!</definedName>
    <definedName name="TXGXO_D" localSheetId="1">#REF!</definedName>
    <definedName name="TXGXO_D">#REF!</definedName>
    <definedName name="TXGXO_DPCH" localSheetId="1">#REF!</definedName>
    <definedName name="TXGXO_DPCH">#REF!</definedName>
    <definedName name="TXGXO_R" localSheetId="1">#REF!</definedName>
    <definedName name="TXGXO_R">#REF!</definedName>
    <definedName name="TXGXO_RPCH" localSheetId="1">#REF!</definedName>
    <definedName name="TXGXO_RPCH">#REF!</definedName>
    <definedName name="TXS" localSheetId="1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 localSheetId="1">#REF!</definedName>
    <definedName name="unemp_96Q3">#REF!</definedName>
    <definedName name="unemp_96Q4" localSheetId="1">#REF!</definedName>
    <definedName name="unemp_96Q4">#REF!</definedName>
    <definedName name="unemp_97Q1" localSheetId="1">#REF!</definedName>
    <definedName name="unemp_97Q1">#REF!</definedName>
    <definedName name="unemp_97Q2" localSheetId="1">#REF!</definedName>
    <definedName name="unemp_97Q2">#REF!</definedName>
    <definedName name="unemp_nat" localSheetId="1">#REF!</definedName>
    <definedName name="unemp_nat">#REF!</definedName>
    <definedName name="unemp_urbrural" localSheetId="1">#REF!</definedName>
    <definedName name="unemp_urbrural">#REF!</definedName>
    <definedName name="USDSR" localSheetId="1">#REF!</definedName>
    <definedName name="USDSR">#REF!</definedName>
    <definedName name="VENEZU">#N/A</definedName>
    <definedName name="VIAAEREA" localSheetId="1">#REF!</definedName>
    <definedName name="VIAAEREA">#REF!</definedName>
    <definedName name="VTITLES" localSheetId="1">#REF!</definedName>
    <definedName name="VTITLES">#REF!</definedName>
    <definedName name="wage_govt_sector" localSheetId="1">#REF!</definedName>
    <definedName name="wage_govt_sector">#REF!</definedName>
    <definedName name="WAPR" localSheetId="1">#REF!</definedName>
    <definedName name="WAPR">#REF!</definedName>
    <definedName name="WEO" localSheetId="1">#REF!</definedName>
    <definedName name="WEO">#REF!</definedName>
    <definedName name="will">'[27]SPNF Acuerdo Incl. Int.'!will</definedName>
    <definedName name="WPCP33_D" localSheetId="1">#REF!</definedName>
    <definedName name="WPCP33_D">#REF!</definedName>
    <definedName name="WPCP33pch" localSheetId="1">#REF!</definedName>
    <definedName name="WPCP33pch">#REF!</definedName>
    <definedName name="wrn.BANKS." localSheetId="1" hidden="1">{#N/A,#N/A,FALSE,"BANKS"}</definedName>
    <definedName name="wrn.BANKS." hidden="1">{#N/A,#N/A,FALSE,"BANKS"}</definedName>
    <definedName name="wrn.BOP." localSheetId="1" hidden="1">{#N/A,#N/A,FALSE,"BOP"}</definedName>
    <definedName name="wrn.BOP." hidden="1">{#N/A,#N/A,FALSE,"BOP"}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CREDIT." localSheetId="1" hidden="1">{#N/A,#N/A,FALSE,"CREDIT"}</definedName>
    <definedName name="wrn.CREDIT." hidden="1">{#N/A,#N/A,FALSE,"CREDIT"}</definedName>
    <definedName name="wrn.DEBTSVC." localSheetId="1" hidden="1">{#N/A,#N/A,FALSE,"DEBTSVC"}</definedName>
    <definedName name="wrn.DEBTSVC." hidden="1">{#N/A,#N/A,FALSE,"DEBTSVC"}</definedName>
    <definedName name="wrn.DEPO." localSheetId="1" hidden="1">{#N/A,#N/A,FALSE,"DEPO"}</definedName>
    <definedName name="wrn.DEPO." hidden="1">{#N/A,#N/A,FALSE,"DEPO"}</definedName>
    <definedName name="wrn.EXCISE." localSheetId="1" hidden="1">{#N/A,#N/A,FALSE,"EXCISE"}</definedName>
    <definedName name="wrn.EXCISE." hidden="1">{#N/A,#N/A,FALSE,"EXCISE"}</definedName>
    <definedName name="wrn.EXRATE." localSheetId="1" hidden="1">{#N/A,#N/A,FALSE,"EXRATE"}</definedName>
    <definedName name="wrn.EXRATE." hidden="1">{#N/A,#N/A,FALSE,"EXRATE"}</definedName>
    <definedName name="wrn.EXTDEBT." localSheetId="1" hidden="1">{#N/A,#N/A,FALSE,"EXTDEBT"}</definedName>
    <definedName name="wrn.EXTDEBT." hidden="1">{#N/A,#N/A,FALSE,"EXTDEBT"}</definedName>
    <definedName name="wrn.EXTRABUDGT." localSheetId="1" hidden="1">{#N/A,#N/A,FALSE,"EXTRABUDGT"}</definedName>
    <definedName name="wrn.EXTRABUDGT." hidden="1">{#N/A,#N/A,FALSE,"EXTRABUDGT"}</definedName>
    <definedName name="wrn.EXTRABUDGT2." localSheetId="1" hidden="1">{#N/A,#N/A,FALSE,"EXTRABUDGT2"}</definedName>
    <definedName name="wrn.EXTRABUDGT2." hidden="1">{#N/A,#N/A,FALSE,"EXTRABUDGT2"}</definedName>
    <definedName name="wrn.GDP." localSheetId="1" hidden="1">{#N/A,#N/A,FALSE,"GDP_ORIGIN";#N/A,#N/A,FALSE,"EMP_POP"}</definedName>
    <definedName name="wrn.GDP." hidden="1">{#N/A,#N/A,FALSE,"GDP_ORIGIN";#N/A,#N/A,FALSE,"EMP_POP"}</definedName>
    <definedName name="wrn.GGOVT." localSheetId="1" hidden="1">{#N/A,#N/A,FALSE,"GGOVT"}</definedName>
    <definedName name="wrn.GGOVT." hidden="1">{#N/A,#N/A,FALSE,"GGOVT"}</definedName>
    <definedName name="wrn.GGOVT2." localSheetId="1" hidden="1">{#N/A,#N/A,FALSE,"GGOVT2"}</definedName>
    <definedName name="wrn.GGOVT2." hidden="1">{#N/A,#N/A,FALSE,"GGOVT2"}</definedName>
    <definedName name="wrn.GGOVTPC." localSheetId="1" hidden="1">{#N/A,#N/A,FALSE,"GGOVT%"}</definedName>
    <definedName name="wrn.GGOVTPC." hidden="1">{#N/A,#N/A,FALSE,"GGOVT%"}</definedName>
    <definedName name="wrn.INCOMETX." localSheetId="1" hidden="1">{#N/A,#N/A,FALSE,"INCOMETX"}</definedName>
    <definedName name="wrn.INCOMETX." hidden="1">{#N/A,#N/A,FALSE,"INCOMETX"}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1" hidden="1">{#N/A,#N/A,FALSE,"INTERST"}</definedName>
    <definedName name="wrn.INTERST." hidden="1">{#N/A,#N/A,FALSE,"INTERST"}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MS." localSheetId="1" hidden="1">{#N/A,#N/A,FALSE,"MS"}</definedName>
    <definedName name="wrn.MS." hidden="1">{#N/A,#N/A,FALSE,"MS"}</definedName>
    <definedName name="wrn.NBG." localSheetId="1" hidden="1">{#N/A,#N/A,FALSE,"NBG"}</definedName>
    <definedName name="wrn.NBG." hidden="1">{#N/A,#N/A,FALSE,"NBG"}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1" hidden="1">{#N/A,#N/A,FALSE,"PCPI"}</definedName>
    <definedName name="wrn.PCPI." hidden="1">{#N/A,#N/A,FALSE,"PCPI"}</definedName>
    <definedName name="wrn.PENSION." localSheetId="1" hidden="1">{#N/A,#N/A,FALSE,"PENSION"}</definedName>
    <definedName name="wrn.PENSION." hidden="1">{#N/A,#N/A,FALSE,"PENSION"}</definedName>
    <definedName name="wrn.PRUDENT." localSheetId="1" hidden="1">{#N/A,#N/A,FALSE,"PRUDENT"}</definedName>
    <definedName name="wrn.PRUDENT." hidden="1">{#N/A,#N/A,FALSE,"PRUDENT"}</definedName>
    <definedName name="wrn.PUBLEXP." localSheetId="1" hidden="1">{#N/A,#N/A,FALSE,"PUBLEXP"}</definedName>
    <definedName name="wrn.PUBLEXP." hidden="1">{#N/A,#N/A,FALSE,"PUBLEXP"}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1" hidden="1">{#N/A,#N/A,FALSE,"REVSHARE"}</definedName>
    <definedName name="wrn.REVSHARE." hidden="1">{#N/A,#N/A,FALSE,"REVSHARE"}</definedName>
    <definedName name="wrn.STATE." localSheetId="1" hidden="1">{#N/A,#N/A,FALSE,"STATE"}</definedName>
    <definedName name="wrn.STATE." hidden="1">{#N/A,#N/A,FALSE,"STATE"}</definedName>
    <definedName name="wrn.TAXARREARS." localSheetId="1" hidden="1">{#N/A,#N/A,FALSE,"TAXARREARS"}</definedName>
    <definedName name="wrn.TAXARREARS." hidden="1">{#N/A,#N/A,FALSE,"TAXARREARS"}</definedName>
    <definedName name="wrn.TAXPAYRS." localSheetId="1" hidden="1">{#N/A,#N/A,FALSE,"TAXPAYRS"}</definedName>
    <definedName name="wrn.TAXPAYRS." hidden="1">{#N/A,#N/A,FALSE,"TAXPAYRS"}</definedName>
    <definedName name="wrn.TRADE." localSheetId="1" hidden="1">{#N/A,#N/A,FALSE,"TRADE"}</definedName>
    <definedName name="wrn.TRADE." hidden="1">{#N/A,#N/A,FALSE,"TRADE"}</definedName>
    <definedName name="wrn.TRANSPORT." localSheetId="1" hidden="1">{#N/A,#N/A,FALSE,"TRANPORT"}</definedName>
    <definedName name="wrn.TRANSPORT." hidden="1">{#N/A,#N/A,FALSE,"TRANPORT"}</definedName>
    <definedName name="wrn.UNEMPL." localSheetId="1" hidden="1">{#N/A,#N/A,FALSE,"EMP_POP";#N/A,#N/A,FALSE,"UNEMPL"}</definedName>
    <definedName name="wrn.UNEMPL." hidden="1">{#N/A,#N/A,FALSE,"EMP_POP";#N/A,#N/A,FALSE,"UNEMPL"}</definedName>
    <definedName name="wrn.WAGES." localSheetId="1" hidden="1">{#N/A,#N/A,FALSE,"WAGES"}</definedName>
    <definedName name="wrn.WAGES." hidden="1">{#N/A,#N/A,FALSE,"WAGES"}</definedName>
    <definedName name="wrn.WEO." localSheetId="1" hidden="1">{"WEO",#N/A,FALSE,"T"}</definedName>
    <definedName name="wrn.WEO." hidden="1">{"WEO",#N/A,FALSE,"T"}</definedName>
    <definedName name="XBANANO" localSheetId="1">#REF!</definedName>
    <definedName name="XBANANO">#REF!</definedName>
    <definedName name="XCAFE" localSheetId="1">#REF!</definedName>
    <definedName name="XCAFE">#REF!</definedName>
    <definedName name="XGS" localSheetId="1">#REF!</definedName>
    <definedName name="XGS">#REF!</definedName>
    <definedName name="XMENSUALES" localSheetId="1">#REF!</definedName>
    <definedName name="XMENSUALES">#REF!</definedName>
    <definedName name="xxWRS_1">'[20]shared data'!$A$1:$A$77</definedName>
    <definedName name="xxWRS_2" localSheetId="1">#REF!</definedName>
    <definedName name="xxWRS_2">#REF!</definedName>
    <definedName name="xxWRS_3" localSheetId="1">#REF!</definedName>
    <definedName name="xxWRS_3">#REF!</definedName>
    <definedName name="xxWRS_4">[31]Q5!$A$1:$A$104</definedName>
    <definedName name="xxWRS_5">[31]Q6!$A$1:$A$160</definedName>
    <definedName name="xxWRS_6">[31]Q7!$A$1:$A$59</definedName>
    <definedName name="xxWRS_7">[31]Q5!$A$1:$A$109</definedName>
    <definedName name="xxWRS_8">[31]Q6!$A$1:$A$162</definedName>
    <definedName name="xxWRS_9">[31]Q7!$A$1:$A$61</definedName>
    <definedName name="XXX" localSheetId="1">#REF!</definedName>
    <definedName name="XXX">#REF!</definedName>
    <definedName name="XXX1" localSheetId="1">#REF!</definedName>
    <definedName name="XXX1">#REF!</definedName>
    <definedName name="ycirr" localSheetId="1">#REF!</definedName>
    <definedName name="ycirr">#REF!</definedName>
    <definedName name="Year" localSheetId="1">#REF!</definedName>
    <definedName name="Year">#REF!</definedName>
    <definedName name="Years" localSheetId="1">#REF!</definedName>
    <definedName name="Years">#REF!</definedName>
    <definedName name="yenr" localSheetId="1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4" i="2" l="1"/>
  <c r="N64" i="2"/>
  <c r="M64" i="2"/>
  <c r="L64" i="2"/>
  <c r="K64" i="2"/>
  <c r="J64" i="2"/>
  <c r="I64" i="2"/>
  <c r="H64" i="2"/>
  <c r="G64" i="2"/>
  <c r="F64" i="2"/>
  <c r="E64" i="2"/>
  <c r="D64" i="2"/>
  <c r="C64" i="2"/>
  <c r="O64" i="2" s="1"/>
  <c r="AB63" i="2"/>
  <c r="N63" i="2"/>
  <c r="M63" i="2"/>
  <c r="L63" i="2"/>
  <c r="K63" i="2"/>
  <c r="J63" i="2"/>
  <c r="I63" i="2"/>
  <c r="H63" i="2"/>
  <c r="G63" i="2"/>
  <c r="F63" i="2"/>
  <c r="E63" i="2"/>
  <c r="D63" i="2"/>
  <c r="C63" i="2"/>
  <c r="O63" i="2" s="1"/>
  <c r="AB62" i="2"/>
  <c r="N62" i="2"/>
  <c r="M62" i="2"/>
  <c r="L62" i="2"/>
  <c r="K62" i="2"/>
  <c r="J62" i="2"/>
  <c r="I62" i="2"/>
  <c r="H62" i="2"/>
  <c r="G62" i="2"/>
  <c r="F62" i="2"/>
  <c r="E62" i="2"/>
  <c r="D62" i="2"/>
  <c r="C62" i="2"/>
  <c r="AB61" i="2"/>
  <c r="N61" i="2"/>
  <c r="M61" i="2"/>
  <c r="L61" i="2"/>
  <c r="K61" i="2"/>
  <c r="K59" i="2" s="1"/>
  <c r="J61" i="2"/>
  <c r="I61" i="2"/>
  <c r="H61" i="2"/>
  <c r="G61" i="2"/>
  <c r="F61" i="2"/>
  <c r="E61" i="2"/>
  <c r="E59" i="2" s="1"/>
  <c r="D61" i="2"/>
  <c r="C61" i="2"/>
  <c r="O61" i="2" s="1"/>
  <c r="AB60" i="2"/>
  <c r="N60" i="2"/>
  <c r="N59" i="2" s="1"/>
  <c r="M60" i="2"/>
  <c r="L60" i="2"/>
  <c r="L59" i="2" s="1"/>
  <c r="L58" i="2" s="1"/>
  <c r="L57" i="2" s="1"/>
  <c r="K60" i="2"/>
  <c r="J60" i="2"/>
  <c r="I60" i="2"/>
  <c r="I59" i="2" s="1"/>
  <c r="I58" i="2" s="1"/>
  <c r="H60" i="2"/>
  <c r="H59" i="2" s="1"/>
  <c r="H58" i="2" s="1"/>
  <c r="H57" i="2" s="1"/>
  <c r="G60" i="2"/>
  <c r="F60" i="2"/>
  <c r="F59" i="2" s="1"/>
  <c r="F58" i="2" s="1"/>
  <c r="F57" i="2" s="1"/>
  <c r="E60" i="2"/>
  <c r="D60" i="2"/>
  <c r="C60" i="2"/>
  <c r="C59" i="2" s="1"/>
  <c r="C58" i="2" s="1"/>
  <c r="AB59" i="2"/>
  <c r="AB58" i="2" s="1"/>
  <c r="AB57" i="2" s="1"/>
  <c r="AA59" i="2"/>
  <c r="Z59" i="2"/>
  <c r="Y59" i="2"/>
  <c r="Y58" i="2" s="1"/>
  <c r="Y57" i="2" s="1"/>
  <c r="X59" i="2"/>
  <c r="X58" i="2" s="1"/>
  <c r="X57" i="2" s="1"/>
  <c r="W59" i="2"/>
  <c r="V59" i="2"/>
  <c r="U59" i="2"/>
  <c r="T59" i="2"/>
  <c r="S59" i="2"/>
  <c r="S58" i="2" s="1"/>
  <c r="S57" i="2" s="1"/>
  <c r="R59" i="2"/>
  <c r="R58" i="2" s="1"/>
  <c r="Q59" i="2"/>
  <c r="P59" i="2"/>
  <c r="P58" i="2" s="1"/>
  <c r="P57" i="2" s="1"/>
  <c r="M59" i="2"/>
  <c r="M58" i="2" s="1"/>
  <c r="M57" i="2" s="1"/>
  <c r="J59" i="2"/>
  <c r="G59" i="2"/>
  <c r="G58" i="2" s="1"/>
  <c r="D59" i="2"/>
  <c r="D58" i="2" s="1"/>
  <c r="D57" i="2" s="1"/>
  <c r="AA58" i="2"/>
  <c r="Z58" i="2"/>
  <c r="W58" i="2"/>
  <c r="W57" i="2" s="1"/>
  <c r="V58" i="2"/>
  <c r="V57" i="2" s="1"/>
  <c r="U58" i="2"/>
  <c r="T58" i="2"/>
  <c r="Q58" i="2"/>
  <c r="Q57" i="2" s="1"/>
  <c r="N58" i="2"/>
  <c r="K58" i="2"/>
  <c r="K57" i="2" s="1"/>
  <c r="J58" i="2"/>
  <c r="J57" i="2" s="1"/>
  <c r="E58" i="2"/>
  <c r="E57" i="2" s="1"/>
  <c r="AA57" i="2"/>
  <c r="Z57" i="2"/>
  <c r="Z9" i="2" s="1"/>
  <c r="Z65" i="2" s="1"/>
  <c r="U57" i="2"/>
  <c r="T57" i="2"/>
  <c r="R57" i="2"/>
  <c r="N57" i="2"/>
  <c r="I57" i="2"/>
  <c r="C57" i="2"/>
  <c r="AB56" i="2"/>
  <c r="N56" i="2"/>
  <c r="M56" i="2"/>
  <c r="L56" i="2"/>
  <c r="K56" i="2"/>
  <c r="J56" i="2"/>
  <c r="I56" i="2"/>
  <c r="H56" i="2"/>
  <c r="G56" i="2"/>
  <c r="F56" i="2"/>
  <c r="E56" i="2"/>
  <c r="D56" i="2"/>
  <c r="C56" i="2"/>
  <c r="AB55" i="2"/>
  <c r="N55" i="2"/>
  <c r="M55" i="2"/>
  <c r="L55" i="2"/>
  <c r="K55" i="2"/>
  <c r="K53" i="2" s="1"/>
  <c r="J55" i="2"/>
  <c r="J53" i="2" s="1"/>
  <c r="J49" i="2" s="1"/>
  <c r="I55" i="2"/>
  <c r="H55" i="2"/>
  <c r="G55" i="2"/>
  <c r="F55" i="2"/>
  <c r="E55" i="2"/>
  <c r="E53" i="2" s="1"/>
  <c r="D55" i="2"/>
  <c r="C55" i="2"/>
  <c r="AB54" i="2"/>
  <c r="N54" i="2"/>
  <c r="M54" i="2"/>
  <c r="L54" i="2"/>
  <c r="L53" i="2" s="1"/>
  <c r="K54" i="2"/>
  <c r="J54" i="2"/>
  <c r="I54" i="2"/>
  <c r="I53" i="2" s="1"/>
  <c r="H54" i="2"/>
  <c r="G54" i="2"/>
  <c r="F54" i="2"/>
  <c r="F53" i="2" s="1"/>
  <c r="E54" i="2"/>
  <c r="D54" i="2"/>
  <c r="C54" i="2"/>
  <c r="C53" i="2" s="1"/>
  <c r="AB53" i="2"/>
  <c r="AB49" i="2" s="1"/>
  <c r="AA53" i="2"/>
  <c r="Z53" i="2"/>
  <c r="Y53" i="2"/>
  <c r="Y49" i="2" s="1"/>
  <c r="Y9" i="2" s="1"/>
  <c r="Y65" i="2" s="1"/>
  <c r="X53" i="2"/>
  <c r="W53" i="2"/>
  <c r="V53" i="2"/>
  <c r="U53" i="2"/>
  <c r="T53" i="2"/>
  <c r="S53" i="2"/>
  <c r="R53" i="2"/>
  <c r="Q53" i="2"/>
  <c r="P53" i="2"/>
  <c r="M53" i="2"/>
  <c r="G53" i="2"/>
  <c r="D53" i="2"/>
  <c r="AB52" i="2"/>
  <c r="AB50" i="2" s="1"/>
  <c r="N52" i="2"/>
  <c r="M52" i="2"/>
  <c r="L52" i="2"/>
  <c r="K52" i="2"/>
  <c r="J52" i="2"/>
  <c r="J50" i="2" s="1"/>
  <c r="I52" i="2"/>
  <c r="H52" i="2"/>
  <c r="G52" i="2"/>
  <c r="F52" i="2"/>
  <c r="E52" i="2"/>
  <c r="D52" i="2"/>
  <c r="D50" i="2" s="1"/>
  <c r="C52" i="2"/>
  <c r="O52" i="2" s="1"/>
  <c r="AC52" i="2" s="1"/>
  <c r="AB51" i="2"/>
  <c r="N51" i="2"/>
  <c r="N50" i="2" s="1"/>
  <c r="M51" i="2"/>
  <c r="L51" i="2"/>
  <c r="K51" i="2"/>
  <c r="J51" i="2"/>
  <c r="I51" i="2"/>
  <c r="H51" i="2"/>
  <c r="H50" i="2" s="1"/>
  <c r="G51" i="2"/>
  <c r="F51" i="2"/>
  <c r="E51" i="2"/>
  <c r="D51" i="2"/>
  <c r="C51" i="2"/>
  <c r="O51" i="2" s="1"/>
  <c r="AD51" i="2" s="1"/>
  <c r="AA50" i="2"/>
  <c r="Z50" i="2"/>
  <c r="Y50" i="2"/>
  <c r="X50" i="2"/>
  <c r="X49" i="2" s="1"/>
  <c r="W50" i="2"/>
  <c r="W49" i="2" s="1"/>
  <c r="V50" i="2"/>
  <c r="U50" i="2"/>
  <c r="T50" i="2"/>
  <c r="S50" i="2"/>
  <c r="R50" i="2"/>
  <c r="R49" i="2" s="1"/>
  <c r="Q50" i="2"/>
  <c r="Q49" i="2" s="1"/>
  <c r="P50" i="2"/>
  <c r="L50" i="2"/>
  <c r="K50" i="2"/>
  <c r="K49" i="2" s="1"/>
  <c r="I50" i="2"/>
  <c r="I49" i="2" s="1"/>
  <c r="F50" i="2"/>
  <c r="E50" i="2"/>
  <c r="E49" i="2" s="1"/>
  <c r="C50" i="2"/>
  <c r="C49" i="2" s="1"/>
  <c r="AA49" i="2"/>
  <c r="Z49" i="2"/>
  <c r="V49" i="2"/>
  <c r="U49" i="2"/>
  <c r="T49" i="2"/>
  <c r="S49" i="2"/>
  <c r="P49" i="2"/>
  <c r="D49" i="2"/>
  <c r="AB48" i="2"/>
  <c r="N48" i="2"/>
  <c r="M48" i="2"/>
  <c r="L48" i="2"/>
  <c r="K48" i="2"/>
  <c r="J48" i="2"/>
  <c r="I48" i="2"/>
  <c r="H48" i="2"/>
  <c r="G48" i="2"/>
  <c r="F48" i="2"/>
  <c r="E48" i="2"/>
  <c r="D48" i="2"/>
  <c r="C48" i="2"/>
  <c r="AB47" i="2"/>
  <c r="N47" i="2"/>
  <c r="M47" i="2"/>
  <c r="L47" i="2"/>
  <c r="K47" i="2"/>
  <c r="J47" i="2"/>
  <c r="I47" i="2"/>
  <c r="H47" i="2"/>
  <c r="G47" i="2"/>
  <c r="F47" i="2"/>
  <c r="E47" i="2"/>
  <c r="D47" i="2"/>
  <c r="C47" i="2"/>
  <c r="O47" i="2" s="1"/>
  <c r="AB46" i="2"/>
  <c r="AB44" i="2" s="1"/>
  <c r="N46" i="2"/>
  <c r="M46" i="2"/>
  <c r="L46" i="2"/>
  <c r="K46" i="2"/>
  <c r="J46" i="2"/>
  <c r="J44" i="2" s="1"/>
  <c r="I46" i="2"/>
  <c r="H46" i="2"/>
  <c r="G46" i="2"/>
  <c r="F46" i="2"/>
  <c r="E46" i="2"/>
  <c r="D46" i="2"/>
  <c r="D44" i="2" s="1"/>
  <c r="C46" i="2"/>
  <c r="O46" i="2" s="1"/>
  <c r="AB45" i="2"/>
  <c r="N45" i="2"/>
  <c r="N44" i="2" s="1"/>
  <c r="M45" i="2"/>
  <c r="L45" i="2"/>
  <c r="K45" i="2"/>
  <c r="K44" i="2" s="1"/>
  <c r="J45" i="2"/>
  <c r="I45" i="2"/>
  <c r="H45" i="2"/>
  <c r="H44" i="2" s="1"/>
  <c r="G45" i="2"/>
  <c r="F45" i="2"/>
  <c r="E45" i="2"/>
  <c r="E44" i="2" s="1"/>
  <c r="D45" i="2"/>
  <c r="C45" i="2"/>
  <c r="AA44" i="2"/>
  <c r="Z44" i="2"/>
  <c r="Y44" i="2"/>
  <c r="X44" i="2"/>
  <c r="W44" i="2"/>
  <c r="V44" i="2"/>
  <c r="U44" i="2"/>
  <c r="T44" i="2"/>
  <c r="S44" i="2"/>
  <c r="R44" i="2"/>
  <c r="Q44" i="2"/>
  <c r="P44" i="2"/>
  <c r="L44" i="2"/>
  <c r="I44" i="2"/>
  <c r="F44" i="2"/>
  <c r="C44" i="2"/>
  <c r="AB43" i="2"/>
  <c r="N43" i="2"/>
  <c r="M43" i="2"/>
  <c r="L43" i="2"/>
  <c r="K43" i="2"/>
  <c r="J43" i="2"/>
  <c r="I43" i="2"/>
  <c r="H43" i="2"/>
  <c r="G43" i="2"/>
  <c r="F43" i="2"/>
  <c r="E43" i="2"/>
  <c r="D43" i="2"/>
  <c r="C43" i="2"/>
  <c r="O43" i="2" s="1"/>
  <c r="AB42" i="2"/>
  <c r="N42" i="2"/>
  <c r="M42" i="2"/>
  <c r="L42" i="2"/>
  <c r="K42" i="2"/>
  <c r="J42" i="2"/>
  <c r="I42" i="2"/>
  <c r="H42" i="2"/>
  <c r="G42" i="2"/>
  <c r="F42" i="2"/>
  <c r="E42" i="2"/>
  <c r="D42" i="2"/>
  <c r="C42" i="2"/>
  <c r="O42" i="2" s="1"/>
  <c r="AD42" i="2" s="1"/>
  <c r="AB41" i="2"/>
  <c r="N41" i="2"/>
  <c r="M41" i="2"/>
  <c r="L41" i="2"/>
  <c r="K41" i="2"/>
  <c r="J41" i="2"/>
  <c r="I41" i="2"/>
  <c r="H41" i="2"/>
  <c r="G41" i="2"/>
  <c r="F41" i="2"/>
  <c r="E41" i="2"/>
  <c r="D41" i="2"/>
  <c r="C41" i="2"/>
  <c r="O41" i="2" s="1"/>
  <c r="AB40" i="2"/>
  <c r="AB38" i="2" s="1"/>
  <c r="N40" i="2"/>
  <c r="M40" i="2"/>
  <c r="L40" i="2"/>
  <c r="K40" i="2"/>
  <c r="J40" i="2"/>
  <c r="J38" i="2" s="1"/>
  <c r="I40" i="2"/>
  <c r="I38" i="2" s="1"/>
  <c r="H40" i="2"/>
  <c r="G40" i="2"/>
  <c r="F40" i="2"/>
  <c r="E40" i="2"/>
  <c r="D40" i="2"/>
  <c r="D38" i="2" s="1"/>
  <c r="C40" i="2"/>
  <c r="O40" i="2" s="1"/>
  <c r="AB39" i="2"/>
  <c r="N39" i="2"/>
  <c r="N38" i="2" s="1"/>
  <c r="M39" i="2"/>
  <c r="L39" i="2"/>
  <c r="K39" i="2"/>
  <c r="K38" i="2" s="1"/>
  <c r="J39" i="2"/>
  <c r="I39" i="2"/>
  <c r="H39" i="2"/>
  <c r="H38" i="2" s="1"/>
  <c r="G39" i="2"/>
  <c r="F39" i="2"/>
  <c r="E39" i="2"/>
  <c r="E38" i="2" s="1"/>
  <c r="D39" i="2"/>
  <c r="C39" i="2"/>
  <c r="AA38" i="2"/>
  <c r="Z38" i="2"/>
  <c r="Y38" i="2"/>
  <c r="X38" i="2"/>
  <c r="X26" i="2" s="1"/>
  <c r="W38" i="2"/>
  <c r="V38" i="2"/>
  <c r="U38" i="2"/>
  <c r="T38" i="2"/>
  <c r="S38" i="2"/>
  <c r="R38" i="2"/>
  <c r="Q38" i="2"/>
  <c r="P38" i="2"/>
  <c r="L38" i="2"/>
  <c r="F38" i="2"/>
  <c r="AB37" i="2"/>
  <c r="N37" i="2"/>
  <c r="M37" i="2"/>
  <c r="L37" i="2"/>
  <c r="K37" i="2"/>
  <c r="J37" i="2"/>
  <c r="I37" i="2"/>
  <c r="H37" i="2"/>
  <c r="G37" i="2"/>
  <c r="F37" i="2"/>
  <c r="E37" i="2"/>
  <c r="D37" i="2"/>
  <c r="C37" i="2"/>
  <c r="O37" i="2" s="1"/>
  <c r="AB36" i="2"/>
  <c r="N36" i="2"/>
  <c r="M36" i="2"/>
  <c r="L36" i="2"/>
  <c r="K36" i="2"/>
  <c r="J36" i="2"/>
  <c r="I36" i="2"/>
  <c r="H36" i="2"/>
  <c r="G36" i="2"/>
  <c r="F36" i="2"/>
  <c r="E36" i="2"/>
  <c r="D36" i="2"/>
  <c r="C36" i="2"/>
  <c r="AB35" i="2"/>
  <c r="N35" i="2"/>
  <c r="M35" i="2"/>
  <c r="L35" i="2"/>
  <c r="K35" i="2"/>
  <c r="J35" i="2"/>
  <c r="I35" i="2"/>
  <c r="H35" i="2"/>
  <c r="G35" i="2"/>
  <c r="F35" i="2"/>
  <c r="E35" i="2"/>
  <c r="D35" i="2"/>
  <c r="C35" i="2"/>
  <c r="O35" i="2" s="1"/>
  <c r="AB34" i="2"/>
  <c r="N34" i="2"/>
  <c r="M34" i="2"/>
  <c r="L34" i="2"/>
  <c r="K34" i="2"/>
  <c r="J34" i="2"/>
  <c r="I34" i="2"/>
  <c r="H34" i="2"/>
  <c r="G34" i="2"/>
  <c r="F34" i="2"/>
  <c r="E34" i="2"/>
  <c r="D34" i="2"/>
  <c r="C34" i="2"/>
  <c r="O34" i="2" s="1"/>
  <c r="AB33" i="2"/>
  <c r="N33" i="2"/>
  <c r="M33" i="2"/>
  <c r="L33" i="2"/>
  <c r="K33" i="2"/>
  <c r="J33" i="2"/>
  <c r="I33" i="2"/>
  <c r="H33" i="2"/>
  <c r="G33" i="2"/>
  <c r="F33" i="2"/>
  <c r="E33" i="2"/>
  <c r="D33" i="2"/>
  <c r="C33" i="2"/>
  <c r="AB32" i="2"/>
  <c r="N32" i="2"/>
  <c r="M32" i="2"/>
  <c r="L32" i="2"/>
  <c r="L29" i="2" s="1"/>
  <c r="L26" i="2" s="1"/>
  <c r="K32" i="2"/>
  <c r="J32" i="2"/>
  <c r="I32" i="2"/>
  <c r="H32" i="2"/>
  <c r="G32" i="2"/>
  <c r="F32" i="2"/>
  <c r="F29" i="2" s="1"/>
  <c r="F26" i="2" s="1"/>
  <c r="E32" i="2"/>
  <c r="D32" i="2"/>
  <c r="C32" i="2"/>
  <c r="O32" i="2" s="1"/>
  <c r="AB31" i="2"/>
  <c r="N31" i="2"/>
  <c r="M31" i="2"/>
  <c r="L31" i="2"/>
  <c r="K31" i="2"/>
  <c r="J31" i="2"/>
  <c r="I31" i="2"/>
  <c r="I29" i="2" s="1"/>
  <c r="H31" i="2"/>
  <c r="G31" i="2"/>
  <c r="F31" i="2"/>
  <c r="E31" i="2"/>
  <c r="D31" i="2"/>
  <c r="C31" i="2"/>
  <c r="C29" i="2" s="1"/>
  <c r="AB30" i="2"/>
  <c r="N30" i="2"/>
  <c r="M30" i="2"/>
  <c r="L30" i="2"/>
  <c r="K30" i="2"/>
  <c r="J30" i="2"/>
  <c r="I30" i="2"/>
  <c r="H30" i="2"/>
  <c r="G30" i="2"/>
  <c r="F30" i="2"/>
  <c r="E30" i="2"/>
  <c r="E29" i="2" s="1"/>
  <c r="D30" i="2"/>
  <c r="C30" i="2"/>
  <c r="AA29" i="2"/>
  <c r="Z29" i="2"/>
  <c r="Y29" i="2"/>
  <c r="X29" i="2"/>
  <c r="W29" i="2"/>
  <c r="V29" i="2"/>
  <c r="U29" i="2"/>
  <c r="T29" i="2"/>
  <c r="S29" i="2"/>
  <c r="R29" i="2"/>
  <c r="Q29" i="2"/>
  <c r="P29" i="2"/>
  <c r="K29" i="2"/>
  <c r="AB28" i="2"/>
  <c r="AB27" i="2" s="1"/>
  <c r="N28" i="2"/>
  <c r="M28" i="2"/>
  <c r="M27" i="2" s="1"/>
  <c r="L28" i="2"/>
  <c r="K28" i="2"/>
  <c r="J28" i="2"/>
  <c r="J27" i="2" s="1"/>
  <c r="I28" i="2"/>
  <c r="I27" i="2" s="1"/>
  <c r="I26" i="2" s="1"/>
  <c r="H28" i="2"/>
  <c r="G28" i="2"/>
  <c r="G27" i="2" s="1"/>
  <c r="F28" i="2"/>
  <c r="E28" i="2"/>
  <c r="D28" i="2"/>
  <c r="D27" i="2" s="1"/>
  <c r="C28" i="2"/>
  <c r="C27" i="2" s="1"/>
  <c r="AA27" i="2"/>
  <c r="Z27" i="2"/>
  <c r="Z26" i="2" s="1"/>
  <c r="Z10" i="2" s="1"/>
  <c r="Y27" i="2"/>
  <c r="Y26" i="2" s="1"/>
  <c r="X27" i="2"/>
  <c r="W27" i="2"/>
  <c r="W26" i="2" s="1"/>
  <c r="V27" i="2"/>
  <c r="U27" i="2"/>
  <c r="T27" i="2"/>
  <c r="T26" i="2" s="1"/>
  <c r="T10" i="2" s="1"/>
  <c r="S27" i="2"/>
  <c r="S26" i="2" s="1"/>
  <c r="R27" i="2"/>
  <c r="Q27" i="2"/>
  <c r="Q26" i="2" s="1"/>
  <c r="P27" i="2"/>
  <c r="N27" i="2"/>
  <c r="L27" i="2"/>
  <c r="K27" i="2"/>
  <c r="H27" i="2"/>
  <c r="F27" i="2"/>
  <c r="E27" i="2"/>
  <c r="E26" i="2" s="1"/>
  <c r="AA26" i="2"/>
  <c r="V26" i="2"/>
  <c r="U26" i="2"/>
  <c r="R26" i="2"/>
  <c r="P26" i="2"/>
  <c r="AB25" i="2"/>
  <c r="N25" i="2"/>
  <c r="M25" i="2"/>
  <c r="L25" i="2"/>
  <c r="K25" i="2"/>
  <c r="J25" i="2"/>
  <c r="I25" i="2"/>
  <c r="H25" i="2"/>
  <c r="G25" i="2"/>
  <c r="F25" i="2"/>
  <c r="E25" i="2"/>
  <c r="D25" i="2"/>
  <c r="C25" i="2"/>
  <c r="O25" i="2" s="1"/>
  <c r="AB24" i="2"/>
  <c r="N24" i="2"/>
  <c r="M24" i="2"/>
  <c r="L24" i="2"/>
  <c r="K24" i="2"/>
  <c r="J24" i="2"/>
  <c r="I24" i="2"/>
  <c r="H24" i="2"/>
  <c r="G24" i="2"/>
  <c r="F24" i="2"/>
  <c r="E24" i="2"/>
  <c r="D24" i="2"/>
  <c r="C24" i="2"/>
  <c r="O24" i="2" s="1"/>
  <c r="AD24" i="2" s="1"/>
  <c r="AB23" i="2"/>
  <c r="N23" i="2"/>
  <c r="M23" i="2"/>
  <c r="L23" i="2"/>
  <c r="K23" i="2"/>
  <c r="J23" i="2"/>
  <c r="I23" i="2"/>
  <c r="H23" i="2"/>
  <c r="G23" i="2"/>
  <c r="F23" i="2"/>
  <c r="E23" i="2"/>
  <c r="D23" i="2"/>
  <c r="C23" i="2"/>
  <c r="O23" i="2" s="1"/>
  <c r="AB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AB21" i="2"/>
  <c r="N21" i="2"/>
  <c r="M21" i="2"/>
  <c r="L21" i="2"/>
  <c r="K21" i="2"/>
  <c r="J21" i="2"/>
  <c r="I21" i="2"/>
  <c r="H21" i="2"/>
  <c r="G21" i="2"/>
  <c r="F21" i="2"/>
  <c r="E21" i="2"/>
  <c r="D21" i="2"/>
  <c r="C21" i="2"/>
  <c r="AB20" i="2"/>
  <c r="N20" i="2"/>
  <c r="M20" i="2"/>
  <c r="L20" i="2"/>
  <c r="K20" i="2"/>
  <c r="J20" i="2"/>
  <c r="I20" i="2"/>
  <c r="H20" i="2"/>
  <c r="G20" i="2"/>
  <c r="F20" i="2"/>
  <c r="E20" i="2"/>
  <c r="D20" i="2"/>
  <c r="C20" i="2"/>
  <c r="O20" i="2" s="1"/>
  <c r="AB19" i="2"/>
  <c r="N19" i="2"/>
  <c r="M19" i="2"/>
  <c r="L19" i="2"/>
  <c r="K19" i="2"/>
  <c r="J19" i="2"/>
  <c r="I19" i="2"/>
  <c r="I17" i="2" s="1"/>
  <c r="I16" i="2" s="1"/>
  <c r="I10" i="2" s="1"/>
  <c r="I9" i="2" s="1"/>
  <c r="I65" i="2" s="1"/>
  <c r="H19" i="2"/>
  <c r="G19" i="2"/>
  <c r="F19" i="2"/>
  <c r="E19" i="2"/>
  <c r="D19" i="2"/>
  <c r="C19" i="2"/>
  <c r="C17" i="2" s="1"/>
  <c r="C16" i="2" s="1"/>
  <c r="AB18" i="2"/>
  <c r="N18" i="2"/>
  <c r="N17" i="2" s="1"/>
  <c r="N16" i="2" s="1"/>
  <c r="M18" i="2"/>
  <c r="M17" i="2" s="1"/>
  <c r="L18" i="2"/>
  <c r="K18" i="2"/>
  <c r="K17" i="2" s="1"/>
  <c r="K16" i="2" s="1"/>
  <c r="J18" i="2"/>
  <c r="I18" i="2"/>
  <c r="H18" i="2"/>
  <c r="H17" i="2" s="1"/>
  <c r="H16" i="2" s="1"/>
  <c r="G18" i="2"/>
  <c r="G17" i="2" s="1"/>
  <c r="G16" i="2" s="1"/>
  <c r="F18" i="2"/>
  <c r="E18" i="2"/>
  <c r="D18" i="2"/>
  <c r="C18" i="2"/>
  <c r="AA17" i="2"/>
  <c r="Z17" i="2"/>
  <c r="Y17" i="2"/>
  <c r="X17" i="2"/>
  <c r="X16" i="2" s="1"/>
  <c r="W17" i="2"/>
  <c r="W16" i="2" s="1"/>
  <c r="V17" i="2"/>
  <c r="U17" i="2"/>
  <c r="T17" i="2"/>
  <c r="S17" i="2"/>
  <c r="R17" i="2"/>
  <c r="R16" i="2" s="1"/>
  <c r="Q17" i="2"/>
  <c r="Q16" i="2" s="1"/>
  <c r="P17" i="2"/>
  <c r="L17" i="2"/>
  <c r="L16" i="2" s="1"/>
  <c r="F17" i="2"/>
  <c r="F16" i="2" s="1"/>
  <c r="E17" i="2"/>
  <c r="E16" i="2" s="1"/>
  <c r="AA16" i="2"/>
  <c r="Z16" i="2"/>
  <c r="Y16" i="2"/>
  <c r="V16" i="2"/>
  <c r="V10" i="2" s="1"/>
  <c r="V9" i="2" s="1"/>
  <c r="V65" i="2" s="1"/>
  <c r="U16" i="2"/>
  <c r="T16" i="2"/>
  <c r="S16" i="2"/>
  <c r="P16" i="2"/>
  <c r="P10" i="2" s="1"/>
  <c r="P9" i="2" s="1"/>
  <c r="P65" i="2" s="1"/>
  <c r="M16" i="2"/>
  <c r="AB15" i="2"/>
  <c r="N15" i="2"/>
  <c r="M15" i="2"/>
  <c r="L15" i="2"/>
  <c r="K15" i="2"/>
  <c r="J15" i="2"/>
  <c r="I15" i="2"/>
  <c r="H15" i="2"/>
  <c r="G15" i="2"/>
  <c r="F15" i="2"/>
  <c r="E15" i="2"/>
  <c r="D15" i="2"/>
  <c r="C15" i="2"/>
  <c r="AB14" i="2"/>
  <c r="N14" i="2"/>
  <c r="M14" i="2"/>
  <c r="L14" i="2"/>
  <c r="L11" i="2" s="1"/>
  <c r="L10" i="2" s="1"/>
  <c r="K14" i="2"/>
  <c r="J14" i="2"/>
  <c r="I14" i="2"/>
  <c r="H14" i="2"/>
  <c r="G14" i="2"/>
  <c r="F14" i="2"/>
  <c r="F11" i="2" s="1"/>
  <c r="F10" i="2" s="1"/>
  <c r="E14" i="2"/>
  <c r="D14" i="2"/>
  <c r="C14" i="2"/>
  <c r="O14" i="2" s="1"/>
  <c r="AB13" i="2"/>
  <c r="AB11" i="2" s="1"/>
  <c r="N13" i="2"/>
  <c r="M13" i="2"/>
  <c r="L13" i="2"/>
  <c r="K13" i="2"/>
  <c r="J13" i="2"/>
  <c r="J11" i="2" s="1"/>
  <c r="I13" i="2"/>
  <c r="H13" i="2"/>
  <c r="G13" i="2"/>
  <c r="F13" i="2"/>
  <c r="E13" i="2"/>
  <c r="D13" i="2"/>
  <c r="D11" i="2" s="1"/>
  <c r="C13" i="2"/>
  <c r="O13" i="2" s="1"/>
  <c r="AB12" i="2"/>
  <c r="N12" i="2"/>
  <c r="M12" i="2"/>
  <c r="M11" i="2" s="1"/>
  <c r="L12" i="2"/>
  <c r="K12" i="2"/>
  <c r="J12" i="2"/>
  <c r="I12" i="2"/>
  <c r="H12" i="2"/>
  <c r="G12" i="2"/>
  <c r="G11" i="2" s="1"/>
  <c r="F12" i="2"/>
  <c r="E12" i="2"/>
  <c r="D12" i="2"/>
  <c r="C12" i="2"/>
  <c r="AA11" i="2"/>
  <c r="AA10" i="2" s="1"/>
  <c r="AA9" i="2" s="1"/>
  <c r="AA65" i="2" s="1"/>
  <c r="Z11" i="2"/>
  <c r="Y11" i="2"/>
  <c r="X11" i="2"/>
  <c r="W11" i="2"/>
  <c r="V11" i="2"/>
  <c r="U11" i="2"/>
  <c r="U10" i="2" s="1"/>
  <c r="U9" i="2" s="1"/>
  <c r="U65" i="2" s="1"/>
  <c r="T11" i="2"/>
  <c r="S11" i="2"/>
  <c r="R11" i="2"/>
  <c r="R10" i="2" s="1"/>
  <c r="Q11" i="2"/>
  <c r="P11" i="2"/>
  <c r="K11" i="2"/>
  <c r="I11" i="2"/>
  <c r="E11" i="2"/>
  <c r="C11" i="2"/>
  <c r="Y10" i="2"/>
  <c r="S10" i="2"/>
  <c r="S9" i="2" s="1"/>
  <c r="S65" i="2" s="1"/>
  <c r="T9" i="2"/>
  <c r="T65" i="2" s="1"/>
  <c r="AD47" i="2" l="1"/>
  <c r="AC47" i="2"/>
  <c r="C26" i="2"/>
  <c r="C10" i="2" s="1"/>
  <c r="C9" i="2" s="1"/>
  <c r="C65" i="2" s="1"/>
  <c r="AD34" i="2"/>
  <c r="AC34" i="2"/>
  <c r="AD13" i="2"/>
  <c r="AC13" i="2"/>
  <c r="AD35" i="2"/>
  <c r="AC35" i="2"/>
  <c r="AD40" i="2"/>
  <c r="AC40" i="2"/>
  <c r="AD61" i="2"/>
  <c r="AC61" i="2"/>
  <c r="AD20" i="2"/>
  <c r="AC20" i="2"/>
  <c r="AD14" i="2"/>
  <c r="AC14" i="2"/>
  <c r="AD41" i="2"/>
  <c r="AC41" i="2"/>
  <c r="F9" i="2"/>
  <c r="F65" i="2" s="1"/>
  <c r="K26" i="2"/>
  <c r="AD37" i="2"/>
  <c r="AC37" i="2"/>
  <c r="AD63" i="2"/>
  <c r="AC63" i="2"/>
  <c r="AD25" i="2"/>
  <c r="AC25" i="2"/>
  <c r="AD23" i="2"/>
  <c r="AC23" i="2"/>
  <c r="AC32" i="2"/>
  <c r="AD32" i="2"/>
  <c r="AD43" i="2"/>
  <c r="AC43" i="2"/>
  <c r="AD46" i="2"/>
  <c r="AC46" i="2"/>
  <c r="AD64" i="2"/>
  <c r="AC64" i="2"/>
  <c r="E10" i="2"/>
  <c r="E9" i="2" s="1"/>
  <c r="E65" i="2" s="1"/>
  <c r="AC24" i="2"/>
  <c r="J26" i="2"/>
  <c r="AB26" i="2"/>
  <c r="O31" i="2"/>
  <c r="O33" i="2"/>
  <c r="C38" i="2"/>
  <c r="AC42" i="2"/>
  <c r="O45" i="2"/>
  <c r="AC51" i="2"/>
  <c r="H26" i="2"/>
  <c r="O28" i="2"/>
  <c r="Q10" i="2"/>
  <c r="Q9" i="2" s="1"/>
  <c r="Q65" i="2" s="1"/>
  <c r="AB65" i="2" s="1"/>
  <c r="W10" i="2"/>
  <c r="W9" i="2" s="1"/>
  <c r="W65" i="2" s="1"/>
  <c r="H11" i="2"/>
  <c r="N11" i="2"/>
  <c r="O18" i="2"/>
  <c r="D29" i="2"/>
  <c r="D26" i="2" s="1"/>
  <c r="J29" i="2"/>
  <c r="AB29" i="2"/>
  <c r="G38" i="2"/>
  <c r="M38" i="2"/>
  <c r="M26" i="2" s="1"/>
  <c r="M10" i="2" s="1"/>
  <c r="M9" i="2" s="1"/>
  <c r="M65" i="2" s="1"/>
  <c r="L49" i="2"/>
  <c r="L9" i="2" s="1"/>
  <c r="L65" i="2" s="1"/>
  <c r="AD22" i="2"/>
  <c r="AC22" i="2"/>
  <c r="O54" i="2"/>
  <c r="R9" i="2"/>
  <c r="R65" i="2" s="1"/>
  <c r="X10" i="2"/>
  <c r="X9" i="2" s="1"/>
  <c r="X65" i="2" s="1"/>
  <c r="O12" i="2"/>
  <c r="G29" i="2"/>
  <c r="G26" i="2" s="1"/>
  <c r="G10" i="2" s="1"/>
  <c r="G9" i="2" s="1"/>
  <c r="G65" i="2" s="1"/>
  <c r="M29" i="2"/>
  <c r="O36" i="2"/>
  <c r="O48" i="2"/>
  <c r="O50" i="2"/>
  <c r="O55" i="2"/>
  <c r="G57" i="2"/>
  <c r="O60" i="2"/>
  <c r="O62" i="2"/>
  <c r="K10" i="2"/>
  <c r="K9" i="2" s="1"/>
  <c r="K65" i="2" s="1"/>
  <c r="O19" i="2"/>
  <c r="O21" i="2"/>
  <c r="N26" i="2"/>
  <c r="H29" i="2"/>
  <c r="N29" i="2"/>
  <c r="O39" i="2"/>
  <c r="G50" i="2"/>
  <c r="G49" i="2" s="1"/>
  <c r="M50" i="2"/>
  <c r="M49" i="2" s="1"/>
  <c r="O15" i="2"/>
  <c r="D17" i="2"/>
  <c r="D16" i="2" s="1"/>
  <c r="D10" i="2" s="1"/>
  <c r="D9" i="2" s="1"/>
  <c r="D65" i="2" s="1"/>
  <c r="J17" i="2"/>
  <c r="J16" i="2" s="1"/>
  <c r="J10" i="2" s="1"/>
  <c r="J9" i="2" s="1"/>
  <c r="J65" i="2" s="1"/>
  <c r="AB17" i="2"/>
  <c r="AB16" i="2" s="1"/>
  <c r="AB10" i="2" s="1"/>
  <c r="AB9" i="2" s="1"/>
  <c r="O30" i="2"/>
  <c r="G44" i="2"/>
  <c r="M44" i="2"/>
  <c r="F49" i="2"/>
  <c r="H53" i="2"/>
  <c r="H49" i="2" s="1"/>
  <c r="N53" i="2"/>
  <c r="N49" i="2" s="1"/>
  <c r="O56" i="2"/>
  <c r="AD21" i="2" l="1"/>
  <c r="AC21" i="2"/>
  <c r="AD55" i="2"/>
  <c r="AC55" i="2"/>
  <c r="AD12" i="2"/>
  <c r="AC12" i="2"/>
  <c r="O11" i="2"/>
  <c r="AD18" i="2"/>
  <c r="O17" i="2"/>
  <c r="AC18" i="2"/>
  <c r="AD31" i="2"/>
  <c r="AC31" i="2"/>
  <c r="AD28" i="2"/>
  <c r="AC28" i="2"/>
  <c r="O27" i="2"/>
  <c r="AD30" i="2"/>
  <c r="AC30" i="2"/>
  <c r="O29" i="2"/>
  <c r="AD19" i="2"/>
  <c r="AC19" i="2"/>
  <c r="AD50" i="2"/>
  <c r="O49" i="2"/>
  <c r="AC50" i="2"/>
  <c r="N10" i="2"/>
  <c r="N9" i="2" s="1"/>
  <c r="N65" i="2" s="1"/>
  <c r="AC56" i="2"/>
  <c r="AD56" i="2"/>
  <c r="AD33" i="2"/>
  <c r="AC33" i="2"/>
  <c r="AD39" i="2"/>
  <c r="AC39" i="2"/>
  <c r="O38" i="2"/>
  <c r="AD48" i="2"/>
  <c r="AC48" i="2"/>
  <c r="H10" i="2"/>
  <c r="H9" i="2" s="1"/>
  <c r="H65" i="2" s="1"/>
  <c r="AD45" i="2"/>
  <c r="O44" i="2"/>
  <c r="AC45" i="2"/>
  <c r="AD15" i="2"/>
  <c r="AC15" i="2"/>
  <c r="AD62" i="2"/>
  <c r="AC62" i="2"/>
  <c r="AD36" i="2"/>
  <c r="AC36" i="2"/>
  <c r="AC54" i="2"/>
  <c r="O53" i="2"/>
  <c r="AD54" i="2"/>
  <c r="AC60" i="2"/>
  <c r="O59" i="2"/>
  <c r="AC59" i="2" l="1"/>
  <c r="O58" i="2"/>
  <c r="AD59" i="2"/>
  <c r="AD27" i="2"/>
  <c r="AC27" i="2"/>
  <c r="O26" i="2"/>
  <c r="AC17" i="2"/>
  <c r="AD17" i="2"/>
  <c r="O16" i="2"/>
  <c r="AC44" i="2"/>
  <c r="AD44" i="2"/>
  <c r="AD29" i="2"/>
  <c r="AC29" i="2"/>
  <c r="AD49" i="2"/>
  <c r="AC49" i="2"/>
  <c r="AC53" i="2"/>
  <c r="AD53" i="2"/>
  <c r="AD38" i="2"/>
  <c r="AC38" i="2"/>
  <c r="AD11" i="2"/>
  <c r="AC11" i="2"/>
  <c r="AD26" i="2" l="1"/>
  <c r="AC26" i="2"/>
  <c r="AD58" i="2"/>
  <c r="AC58" i="2"/>
  <c r="O57" i="2"/>
  <c r="AD16" i="2"/>
  <c r="AC16" i="2"/>
  <c r="O10" i="2"/>
  <c r="AC57" i="2" l="1"/>
  <c r="AD57" i="2"/>
  <c r="AD10" i="2"/>
  <c r="AC10" i="2"/>
  <c r="O9" i="2"/>
  <c r="AD9" i="2" l="1"/>
  <c r="O65" i="2"/>
  <c r="AC9" i="2"/>
  <c r="AD65" i="2" l="1"/>
  <c r="AC65" i="2"/>
  <c r="W70" i="1" l="1"/>
  <c r="U70" i="1"/>
  <c r="T70" i="1"/>
  <c r="Q70" i="1"/>
  <c r="P70" i="1"/>
  <c r="AB70" i="1" s="1"/>
  <c r="O70" i="1"/>
  <c r="S69" i="1"/>
  <c r="S66" i="1" s="1"/>
  <c r="R69" i="1"/>
  <c r="Q69" i="1"/>
  <c r="P69" i="1"/>
  <c r="O69" i="1"/>
  <c r="Z68" i="1"/>
  <c r="Y68" i="1"/>
  <c r="X68" i="1"/>
  <c r="X66" i="1" s="1"/>
  <c r="W68" i="1"/>
  <c r="U68" i="1"/>
  <c r="U66" i="1" s="1"/>
  <c r="T68" i="1"/>
  <c r="T66" i="1" s="1"/>
  <c r="S68" i="1"/>
  <c r="R68" i="1"/>
  <c r="R66" i="1" s="1"/>
  <c r="Q68" i="1"/>
  <c r="P68" i="1"/>
  <c r="O68" i="1"/>
  <c r="AD67" i="1"/>
  <c r="AB67" i="1"/>
  <c r="AC67" i="1" s="1"/>
  <c r="O67" i="1"/>
  <c r="AA66" i="1"/>
  <c r="Z66" i="1"/>
  <c r="Y66" i="1"/>
  <c r="W66" i="1"/>
  <c r="V66" i="1"/>
  <c r="Q66" i="1"/>
  <c r="N66" i="1"/>
  <c r="M66" i="1"/>
  <c r="L66" i="1"/>
  <c r="K66" i="1"/>
  <c r="J66" i="1"/>
  <c r="I66" i="1"/>
  <c r="H66" i="1"/>
  <c r="G66" i="1"/>
  <c r="F66" i="1"/>
  <c r="E66" i="1"/>
  <c r="D66" i="1"/>
  <c r="C66" i="1"/>
  <c r="Z64" i="1"/>
  <c r="Y64" i="1"/>
  <c r="X64" i="1"/>
  <c r="W64" i="1"/>
  <c r="V64" i="1"/>
  <c r="U64" i="1"/>
  <c r="T64" i="1"/>
  <c r="S64" i="1"/>
  <c r="R64" i="1"/>
  <c r="Q64" i="1"/>
  <c r="P64" i="1"/>
  <c r="O64" i="1"/>
  <c r="AB63" i="1"/>
  <c r="AC63" i="1" s="1"/>
  <c r="AD63" i="1" s="1"/>
  <c r="O63" i="1"/>
  <c r="AB62" i="1"/>
  <c r="AC62" i="1" s="1"/>
  <c r="AD62" i="1" s="1"/>
  <c r="O62" i="1"/>
  <c r="AC61" i="1"/>
  <c r="AD61" i="1" s="1"/>
  <c r="AB61" i="1"/>
  <c r="O61" i="1"/>
  <c r="AB60" i="1"/>
  <c r="O60" i="1"/>
  <c r="AB59" i="1"/>
  <c r="AA59" i="1"/>
  <c r="AA58" i="1" s="1"/>
  <c r="AA57" i="1" s="1"/>
  <c r="Z59" i="1"/>
  <c r="Y59" i="1"/>
  <c r="Y58" i="1" s="1"/>
  <c r="Y57" i="1" s="1"/>
  <c r="X59" i="1"/>
  <c r="X58" i="1" s="1"/>
  <c r="X57" i="1" s="1"/>
  <c r="W59" i="1"/>
  <c r="V59" i="1"/>
  <c r="U59" i="1"/>
  <c r="U58" i="1" s="1"/>
  <c r="U57" i="1" s="1"/>
  <c r="T59" i="1"/>
  <c r="S59" i="1"/>
  <c r="S58" i="1" s="1"/>
  <c r="S57" i="1" s="1"/>
  <c r="R59" i="1"/>
  <c r="R58" i="1" s="1"/>
  <c r="R57" i="1" s="1"/>
  <c r="Q59" i="1"/>
  <c r="P59" i="1"/>
  <c r="N59" i="1"/>
  <c r="M59" i="1"/>
  <c r="M58" i="1" s="1"/>
  <c r="M57" i="1" s="1"/>
  <c r="L59" i="1"/>
  <c r="L58" i="1" s="1"/>
  <c r="L57" i="1" s="1"/>
  <c r="K59" i="1"/>
  <c r="J59" i="1"/>
  <c r="I59" i="1"/>
  <c r="I58" i="1" s="1"/>
  <c r="I57" i="1" s="1"/>
  <c r="H59" i="1"/>
  <c r="G59" i="1"/>
  <c r="G58" i="1" s="1"/>
  <c r="G57" i="1" s="1"/>
  <c r="F59" i="1"/>
  <c r="F58" i="1" s="1"/>
  <c r="F57" i="1" s="1"/>
  <c r="E59" i="1"/>
  <c r="D59" i="1"/>
  <c r="C59" i="1"/>
  <c r="C58" i="1" s="1"/>
  <c r="AB58" i="1"/>
  <c r="Z58" i="1"/>
  <c r="Z57" i="1" s="1"/>
  <c r="W58" i="1"/>
  <c r="W57" i="1" s="1"/>
  <c r="V58" i="1"/>
  <c r="T58" i="1"/>
  <c r="T57" i="1" s="1"/>
  <c r="Q58" i="1"/>
  <c r="Q57" i="1" s="1"/>
  <c r="P58" i="1"/>
  <c r="N58" i="1"/>
  <c r="N57" i="1" s="1"/>
  <c r="K58" i="1"/>
  <c r="K57" i="1" s="1"/>
  <c r="J58" i="1"/>
  <c r="H58" i="1"/>
  <c r="H57" i="1" s="1"/>
  <c r="E58" i="1"/>
  <c r="E57" i="1" s="1"/>
  <c r="D58" i="1"/>
  <c r="D57" i="1" s="1"/>
  <c r="V57" i="1"/>
  <c r="P57" i="1"/>
  <c r="J57" i="1"/>
  <c r="C57" i="1"/>
  <c r="AB56" i="1"/>
  <c r="AC56" i="1" s="1"/>
  <c r="AD56" i="1" s="1"/>
  <c r="O56" i="1"/>
  <c r="Z55" i="1"/>
  <c r="Y55" i="1"/>
  <c r="X55" i="1"/>
  <c r="W55" i="1"/>
  <c r="V55" i="1"/>
  <c r="U55" i="1"/>
  <c r="T55" i="1"/>
  <c r="S55" i="1"/>
  <c r="R55" i="1"/>
  <c r="Q55" i="1"/>
  <c r="P55" i="1"/>
  <c r="AB55" i="1" s="1"/>
  <c r="AC55" i="1" s="1"/>
  <c r="AD55" i="1" s="1"/>
  <c r="O55" i="1"/>
  <c r="Z54" i="1"/>
  <c r="Z53" i="1" s="1"/>
  <c r="Y54" i="1"/>
  <c r="Y53" i="1" s="1"/>
  <c r="X54" i="1"/>
  <c r="W54" i="1"/>
  <c r="V54" i="1"/>
  <c r="V53" i="1" s="1"/>
  <c r="U54" i="1"/>
  <c r="T54" i="1"/>
  <c r="T53" i="1" s="1"/>
  <c r="S54" i="1"/>
  <c r="S53" i="1" s="1"/>
  <c r="R54" i="1"/>
  <c r="Q54" i="1"/>
  <c r="P54" i="1"/>
  <c r="AB54" i="1" s="1"/>
  <c r="O54" i="1"/>
  <c r="AA53" i="1"/>
  <c r="X53" i="1"/>
  <c r="X49" i="1" s="1"/>
  <c r="W53" i="1"/>
  <c r="U53" i="1"/>
  <c r="R53" i="1"/>
  <c r="R49" i="1" s="1"/>
  <c r="Q53" i="1"/>
  <c r="O53" i="1"/>
  <c r="N53" i="1"/>
  <c r="M53" i="1"/>
  <c r="L53" i="1"/>
  <c r="L49" i="1" s="1"/>
  <c r="K53" i="1"/>
  <c r="J53" i="1"/>
  <c r="I53" i="1"/>
  <c r="H53" i="1"/>
  <c r="G53" i="1"/>
  <c r="F53" i="1"/>
  <c r="F49" i="1" s="1"/>
  <c r="E53" i="1"/>
  <c r="D53" i="1"/>
  <c r="C53" i="1"/>
  <c r="AB52" i="1"/>
  <c r="O52" i="1"/>
  <c r="AC52" i="1" s="1"/>
  <c r="AB51" i="1"/>
  <c r="AC51" i="1" s="1"/>
  <c r="AD51" i="1" s="1"/>
  <c r="O51" i="1"/>
  <c r="AB50" i="1"/>
  <c r="AA50" i="1"/>
  <c r="Z50" i="1"/>
  <c r="Y50" i="1"/>
  <c r="X50" i="1"/>
  <c r="W50" i="1"/>
  <c r="W49" i="1" s="1"/>
  <c r="V50" i="1"/>
  <c r="U50" i="1"/>
  <c r="T50" i="1"/>
  <c r="S50" i="1"/>
  <c r="R50" i="1"/>
  <c r="Q50" i="1"/>
  <c r="Q49" i="1" s="1"/>
  <c r="P50" i="1"/>
  <c r="N50" i="1"/>
  <c r="M50" i="1"/>
  <c r="M49" i="1" s="1"/>
  <c r="L50" i="1"/>
  <c r="K50" i="1"/>
  <c r="K49" i="1" s="1"/>
  <c r="J50" i="1"/>
  <c r="J49" i="1" s="1"/>
  <c r="I50" i="1"/>
  <c r="H50" i="1"/>
  <c r="G50" i="1"/>
  <c r="G49" i="1" s="1"/>
  <c r="F50" i="1"/>
  <c r="E50" i="1"/>
  <c r="E49" i="1" s="1"/>
  <c r="D50" i="1"/>
  <c r="D49" i="1" s="1"/>
  <c r="C50" i="1"/>
  <c r="AA49" i="1"/>
  <c r="Z49" i="1"/>
  <c r="U49" i="1"/>
  <c r="T49" i="1"/>
  <c r="N49" i="1"/>
  <c r="I49" i="1"/>
  <c r="H49" i="1"/>
  <c r="C49" i="1"/>
  <c r="AA48" i="1"/>
  <c r="Z48" i="1"/>
  <c r="X48" i="1"/>
  <c r="W48" i="1"/>
  <c r="V48" i="1"/>
  <c r="U48" i="1"/>
  <c r="T48" i="1"/>
  <c r="S48" i="1"/>
  <c r="R48" i="1"/>
  <c r="Q48" i="1"/>
  <c r="P48" i="1"/>
  <c r="O48" i="1"/>
  <c r="AA47" i="1"/>
  <c r="Z47" i="1"/>
  <c r="Y47" i="1"/>
  <c r="X47" i="1"/>
  <c r="W47" i="1"/>
  <c r="V47" i="1"/>
  <c r="U47" i="1"/>
  <c r="T47" i="1"/>
  <c r="S47" i="1"/>
  <c r="R47" i="1"/>
  <c r="Q47" i="1"/>
  <c r="P47" i="1"/>
  <c r="AB47" i="1" s="1"/>
  <c r="AC47" i="1" s="1"/>
  <c r="AD47" i="1" s="1"/>
  <c r="O47" i="1"/>
  <c r="AB46" i="1"/>
  <c r="AC46" i="1" s="1"/>
  <c r="O46" i="1"/>
  <c r="AA45" i="1"/>
  <c r="Z45" i="1"/>
  <c r="Y45" i="1"/>
  <c r="Y44" i="1" s="1"/>
  <c r="X45" i="1"/>
  <c r="W45" i="1"/>
  <c r="V45" i="1"/>
  <c r="V44" i="1" s="1"/>
  <c r="U45" i="1"/>
  <c r="T45" i="1"/>
  <c r="S45" i="1"/>
  <c r="S44" i="1" s="1"/>
  <c r="R45" i="1"/>
  <c r="Q45" i="1"/>
  <c r="P45" i="1"/>
  <c r="P44" i="1" s="1"/>
  <c r="O45" i="1"/>
  <c r="AA44" i="1"/>
  <c r="Z44" i="1"/>
  <c r="X44" i="1"/>
  <c r="W44" i="1"/>
  <c r="U44" i="1"/>
  <c r="T44" i="1"/>
  <c r="R44" i="1"/>
  <c r="Q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B43" i="1"/>
  <c r="AC43" i="1" s="1"/>
  <c r="AD43" i="1" s="1"/>
  <c r="O43" i="1"/>
  <c r="AA42" i="1"/>
  <c r="Z42" i="1"/>
  <c r="Y42" i="1"/>
  <c r="X42" i="1"/>
  <c r="W42" i="1"/>
  <c r="W38" i="1" s="1"/>
  <c r="V42" i="1"/>
  <c r="U42" i="1"/>
  <c r="T42" i="1"/>
  <c r="S42" i="1"/>
  <c r="R42" i="1"/>
  <c r="Q42" i="1"/>
  <c r="P42" i="1"/>
  <c r="AB42" i="1" s="1"/>
  <c r="AC42" i="1" s="1"/>
  <c r="AD42" i="1" s="1"/>
  <c r="O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AA40" i="1"/>
  <c r="AA38" i="1" s="1"/>
  <c r="AA26" i="1" s="1"/>
  <c r="Z40" i="1"/>
  <c r="Y40" i="1"/>
  <c r="X40" i="1"/>
  <c r="X38" i="1" s="1"/>
  <c r="W40" i="1"/>
  <c r="V40" i="1"/>
  <c r="U40" i="1"/>
  <c r="U38" i="1" s="1"/>
  <c r="U26" i="1" s="1"/>
  <c r="T40" i="1"/>
  <c r="S40" i="1"/>
  <c r="R40" i="1"/>
  <c r="R38" i="1" s="1"/>
  <c r="Q40" i="1"/>
  <c r="P40" i="1"/>
  <c r="O40" i="1"/>
  <c r="O38" i="1" s="1"/>
  <c r="O26" i="1" s="1"/>
  <c r="AA39" i="1"/>
  <c r="Z39" i="1"/>
  <c r="Y39" i="1"/>
  <c r="X39" i="1"/>
  <c r="W39" i="1"/>
  <c r="V39" i="1"/>
  <c r="V38" i="1" s="1"/>
  <c r="U39" i="1"/>
  <c r="T39" i="1"/>
  <c r="S39" i="1"/>
  <c r="R39" i="1"/>
  <c r="Q39" i="1"/>
  <c r="P39" i="1"/>
  <c r="P38" i="1" s="1"/>
  <c r="O39" i="1"/>
  <c r="Z38" i="1"/>
  <c r="T38" i="1"/>
  <c r="Q38" i="1"/>
  <c r="N38" i="1"/>
  <c r="M38" i="1"/>
  <c r="L38" i="1"/>
  <c r="K38" i="1"/>
  <c r="J38" i="1"/>
  <c r="I38" i="1"/>
  <c r="H38" i="1"/>
  <c r="G38" i="1"/>
  <c r="F38" i="1"/>
  <c r="E38" i="1"/>
  <c r="D38" i="1"/>
  <c r="C38" i="1"/>
  <c r="AB37" i="1"/>
  <c r="O37" i="1"/>
  <c r="AA36" i="1"/>
  <c r="Z36" i="1"/>
  <c r="Y36" i="1"/>
  <c r="X36" i="1"/>
  <c r="W36" i="1"/>
  <c r="V36" i="1"/>
  <c r="U36" i="1"/>
  <c r="T36" i="1"/>
  <c r="S36" i="1"/>
  <c r="R36" i="1"/>
  <c r="Q36" i="1"/>
  <c r="P36" i="1"/>
  <c r="AB36" i="1" s="1"/>
  <c r="AC36" i="1" s="1"/>
  <c r="AD36" i="1" s="1"/>
  <c r="O36" i="1"/>
  <c r="AA35" i="1"/>
  <c r="Z35" i="1"/>
  <c r="Y35" i="1"/>
  <c r="X35" i="1"/>
  <c r="W35" i="1"/>
  <c r="V35" i="1"/>
  <c r="U35" i="1"/>
  <c r="T35" i="1"/>
  <c r="S35" i="1"/>
  <c r="R35" i="1"/>
  <c r="Q35" i="1"/>
  <c r="P35" i="1"/>
  <c r="AB35" i="1" s="1"/>
  <c r="AC35" i="1" s="1"/>
  <c r="AD35" i="1" s="1"/>
  <c r="O35" i="1"/>
  <c r="AB34" i="1"/>
  <c r="O34" i="1"/>
  <c r="AB33" i="1"/>
  <c r="AC33" i="1" s="1"/>
  <c r="AD33" i="1" s="1"/>
  <c r="O33" i="1"/>
  <c r="AC32" i="1"/>
  <c r="AD32" i="1" s="1"/>
  <c r="AB32" i="1"/>
  <c r="O32" i="1"/>
  <c r="AA31" i="1"/>
  <c r="Z31" i="1"/>
  <c r="Y31" i="1"/>
  <c r="X31" i="1"/>
  <c r="W31" i="1"/>
  <c r="V31" i="1"/>
  <c r="U31" i="1"/>
  <c r="T31" i="1"/>
  <c r="S31" i="1"/>
  <c r="R31" i="1"/>
  <c r="R29" i="1" s="1"/>
  <c r="Q31" i="1"/>
  <c r="P31" i="1"/>
  <c r="AB31" i="1" s="1"/>
  <c r="AC31" i="1" s="1"/>
  <c r="AD31" i="1" s="1"/>
  <c r="O31" i="1"/>
  <c r="AA30" i="1"/>
  <c r="Z30" i="1"/>
  <c r="Z29" i="1" s="1"/>
  <c r="Y30" i="1"/>
  <c r="X30" i="1"/>
  <c r="W30" i="1"/>
  <c r="W29" i="1" s="1"/>
  <c r="V30" i="1"/>
  <c r="V29" i="1" s="1"/>
  <c r="U30" i="1"/>
  <c r="T30" i="1"/>
  <c r="T29" i="1" s="1"/>
  <c r="T26" i="1" s="1"/>
  <c r="S30" i="1"/>
  <c r="R30" i="1"/>
  <c r="Q30" i="1"/>
  <c r="P30" i="1"/>
  <c r="P29" i="1" s="1"/>
  <c r="O30" i="1"/>
  <c r="AA29" i="1"/>
  <c r="X29" i="1"/>
  <c r="X26" i="1" s="1"/>
  <c r="U29" i="1"/>
  <c r="Q29" i="1"/>
  <c r="O29" i="1"/>
  <c r="N29" i="1"/>
  <c r="M29" i="1"/>
  <c r="L29" i="1"/>
  <c r="K29" i="1"/>
  <c r="J29" i="1"/>
  <c r="I29" i="1"/>
  <c r="I26" i="1" s="1"/>
  <c r="I10" i="1" s="1"/>
  <c r="I9" i="1" s="1"/>
  <c r="I65" i="1" s="1"/>
  <c r="I71" i="1" s="1"/>
  <c r="H29" i="1"/>
  <c r="G29" i="1"/>
  <c r="F29" i="1"/>
  <c r="E29" i="1"/>
  <c r="D29" i="1"/>
  <c r="C29" i="1"/>
  <c r="C26" i="1" s="1"/>
  <c r="C10" i="1" s="1"/>
  <c r="C9" i="1" s="1"/>
  <c r="C65" i="1" s="1"/>
  <c r="C71" i="1" s="1"/>
  <c r="AA28" i="1"/>
  <c r="AA27" i="1" s="1"/>
  <c r="Z28" i="1"/>
  <c r="Y28" i="1"/>
  <c r="Y27" i="1" s="1"/>
  <c r="X28" i="1"/>
  <c r="X27" i="1" s="1"/>
  <c r="W28" i="1"/>
  <c r="V28" i="1"/>
  <c r="V27" i="1" s="1"/>
  <c r="V26" i="1" s="1"/>
  <c r="U28" i="1"/>
  <c r="U27" i="1" s="1"/>
  <c r="T28" i="1"/>
  <c r="S28" i="1"/>
  <c r="R28" i="1"/>
  <c r="R27" i="1" s="1"/>
  <c r="R26" i="1" s="1"/>
  <c r="Q28" i="1"/>
  <c r="P28" i="1"/>
  <c r="P27" i="1" s="1"/>
  <c r="P26" i="1" s="1"/>
  <c r="O28" i="1"/>
  <c r="O27" i="1" s="1"/>
  <c r="Z27" i="1"/>
  <c r="Z26" i="1" s="1"/>
  <c r="W27" i="1"/>
  <c r="T27" i="1"/>
  <c r="S27" i="1"/>
  <c r="Q27" i="1"/>
  <c r="Q26" i="1" s="1"/>
  <c r="N27" i="1"/>
  <c r="N26" i="1" s="1"/>
  <c r="M27" i="1"/>
  <c r="M26" i="1" s="1"/>
  <c r="L27" i="1"/>
  <c r="K27" i="1"/>
  <c r="K26" i="1" s="1"/>
  <c r="J27" i="1"/>
  <c r="J26" i="1" s="1"/>
  <c r="I27" i="1"/>
  <c r="H27" i="1"/>
  <c r="H26" i="1" s="1"/>
  <c r="G27" i="1"/>
  <c r="G26" i="1" s="1"/>
  <c r="F27" i="1"/>
  <c r="E27" i="1"/>
  <c r="E26" i="1" s="1"/>
  <c r="D27" i="1"/>
  <c r="D26" i="1" s="1"/>
  <c r="C27" i="1"/>
  <c r="L26" i="1"/>
  <c r="F26" i="1"/>
  <c r="AA25" i="1"/>
  <c r="Z25" i="1"/>
  <c r="Y25" i="1"/>
  <c r="X25" i="1"/>
  <c r="W25" i="1"/>
  <c r="U25" i="1"/>
  <c r="T25" i="1"/>
  <c r="S25" i="1"/>
  <c r="R25" i="1"/>
  <c r="Q25" i="1"/>
  <c r="AB25" i="1" s="1"/>
  <c r="AC25" i="1" s="1"/>
  <c r="AD25" i="1" s="1"/>
  <c r="P25" i="1"/>
  <c r="O25" i="1"/>
  <c r="AB24" i="1"/>
  <c r="AC24" i="1" s="1"/>
  <c r="AD24" i="1" s="1"/>
  <c r="O24" i="1"/>
  <c r="AA23" i="1"/>
  <c r="Z23" i="1"/>
  <c r="Y23" i="1"/>
  <c r="X23" i="1"/>
  <c r="W23" i="1"/>
  <c r="V23" i="1"/>
  <c r="U23" i="1"/>
  <c r="T23" i="1"/>
  <c r="S23" i="1"/>
  <c r="R23" i="1"/>
  <c r="Q23" i="1"/>
  <c r="P23" i="1"/>
  <c r="AB23" i="1" s="1"/>
  <c r="AC23" i="1" s="1"/>
  <c r="AD23" i="1" s="1"/>
  <c r="O23" i="1"/>
  <c r="AC22" i="1"/>
  <c r="AD22" i="1" s="1"/>
  <c r="AB22" i="1"/>
  <c r="O22" i="1"/>
  <c r="AA21" i="1"/>
  <c r="Z21" i="1"/>
  <c r="Y21" i="1"/>
  <c r="X21" i="1"/>
  <c r="W21" i="1"/>
  <c r="V21" i="1"/>
  <c r="U21" i="1"/>
  <c r="T21" i="1"/>
  <c r="S21" i="1"/>
  <c r="S17" i="1" s="1"/>
  <c r="S16" i="1" s="1"/>
  <c r="R21" i="1"/>
  <c r="Q21" i="1"/>
  <c r="P21" i="1"/>
  <c r="AB21" i="1" s="1"/>
  <c r="AC21" i="1" s="1"/>
  <c r="AD21" i="1" s="1"/>
  <c r="O21" i="1"/>
  <c r="AA20" i="1"/>
  <c r="Z20" i="1"/>
  <c r="Y20" i="1"/>
  <c r="X20" i="1"/>
  <c r="W20" i="1"/>
  <c r="W17" i="1" s="1"/>
  <c r="W16" i="1" s="1"/>
  <c r="V20" i="1"/>
  <c r="U20" i="1"/>
  <c r="T20" i="1"/>
  <c r="S20" i="1"/>
  <c r="R20" i="1"/>
  <c r="Q20" i="1"/>
  <c r="Q17" i="1" s="1"/>
  <c r="Q16" i="1" s="1"/>
  <c r="P20" i="1"/>
  <c r="AB20" i="1" s="1"/>
  <c r="AC20" i="1" s="1"/>
  <c r="AD20" i="1" s="1"/>
  <c r="O20" i="1"/>
  <c r="AA19" i="1"/>
  <c r="Z19" i="1"/>
  <c r="Z17" i="1" s="1"/>
  <c r="Z16" i="1" s="1"/>
  <c r="Y19" i="1"/>
  <c r="X19" i="1"/>
  <c r="W19" i="1"/>
  <c r="V19" i="1"/>
  <c r="U19" i="1"/>
  <c r="T19" i="1"/>
  <c r="T17" i="1" s="1"/>
  <c r="T16" i="1" s="1"/>
  <c r="S19" i="1"/>
  <c r="R19" i="1"/>
  <c r="Q19" i="1"/>
  <c r="P19" i="1"/>
  <c r="O19" i="1"/>
  <c r="AA18" i="1"/>
  <c r="AA17" i="1" s="1"/>
  <c r="AA16" i="1" s="1"/>
  <c r="Z18" i="1"/>
  <c r="Y18" i="1"/>
  <c r="X18" i="1"/>
  <c r="W18" i="1"/>
  <c r="V18" i="1"/>
  <c r="U18" i="1"/>
  <c r="U17" i="1" s="1"/>
  <c r="U16" i="1" s="1"/>
  <c r="T18" i="1"/>
  <c r="S18" i="1"/>
  <c r="R18" i="1"/>
  <c r="Q18" i="1"/>
  <c r="P18" i="1"/>
  <c r="AB18" i="1" s="1"/>
  <c r="O18" i="1"/>
  <c r="O17" i="1" s="1"/>
  <c r="O16" i="1" s="1"/>
  <c r="Y17" i="1"/>
  <c r="Y16" i="1" s="1"/>
  <c r="V17" i="1"/>
  <c r="V16" i="1" s="1"/>
  <c r="P17" i="1"/>
  <c r="P16" i="1" s="1"/>
  <c r="N17" i="1"/>
  <c r="M17" i="1"/>
  <c r="M16" i="1" s="1"/>
  <c r="L17" i="1"/>
  <c r="K17" i="1"/>
  <c r="J17" i="1"/>
  <c r="J16" i="1" s="1"/>
  <c r="I17" i="1"/>
  <c r="H17" i="1"/>
  <c r="H16" i="1" s="1"/>
  <c r="G17" i="1"/>
  <c r="G16" i="1" s="1"/>
  <c r="F17" i="1"/>
  <c r="E17" i="1"/>
  <c r="D17" i="1"/>
  <c r="D16" i="1" s="1"/>
  <c r="C17" i="1"/>
  <c r="N16" i="1"/>
  <c r="L16" i="1"/>
  <c r="K16" i="1"/>
  <c r="I16" i="1"/>
  <c r="F16" i="1"/>
  <c r="F10" i="1" s="1"/>
  <c r="F9" i="1" s="1"/>
  <c r="F65" i="1" s="1"/>
  <c r="F71" i="1" s="1"/>
  <c r="E16" i="1"/>
  <c r="C16" i="1"/>
  <c r="AA15" i="1"/>
  <c r="Z15" i="1"/>
  <c r="Y15" i="1"/>
  <c r="Y11" i="1" s="1"/>
  <c r="X15" i="1"/>
  <c r="W15" i="1"/>
  <c r="V15" i="1"/>
  <c r="U15" i="1"/>
  <c r="T15" i="1"/>
  <c r="S15" i="1"/>
  <c r="S11" i="1" s="1"/>
  <c r="R15" i="1"/>
  <c r="Q15" i="1"/>
  <c r="P15" i="1"/>
  <c r="AB15" i="1" s="1"/>
  <c r="AC15" i="1" s="1"/>
  <c r="AD15" i="1" s="1"/>
  <c r="O15" i="1"/>
  <c r="AA14" i="1"/>
  <c r="Z14" i="1"/>
  <c r="Y14" i="1"/>
  <c r="X14" i="1"/>
  <c r="W14" i="1"/>
  <c r="V14" i="1"/>
  <c r="U14" i="1"/>
  <c r="T14" i="1"/>
  <c r="S14" i="1"/>
  <c r="R14" i="1"/>
  <c r="Q14" i="1"/>
  <c r="P14" i="1"/>
  <c r="AB14" i="1" s="1"/>
  <c r="AC14" i="1" s="1"/>
  <c r="AD14" i="1" s="1"/>
  <c r="O14" i="1"/>
  <c r="AA13" i="1"/>
  <c r="Z13" i="1"/>
  <c r="Z11" i="1" s="1"/>
  <c r="Z10" i="1" s="1"/>
  <c r="Z9" i="1" s="1"/>
  <c r="Z65" i="1" s="1"/>
  <c r="Z71" i="1" s="1"/>
  <c r="Y13" i="1"/>
  <c r="X13" i="1"/>
  <c r="W13" i="1"/>
  <c r="V13" i="1"/>
  <c r="U13" i="1"/>
  <c r="T13" i="1"/>
  <c r="S13" i="1"/>
  <c r="R13" i="1"/>
  <c r="Q13" i="1"/>
  <c r="Q11" i="1" s="1"/>
  <c r="P13" i="1"/>
  <c r="O13" i="1"/>
  <c r="AA12" i="1"/>
  <c r="AA11" i="1" s="1"/>
  <c r="Z12" i="1"/>
  <c r="Y12" i="1"/>
  <c r="X12" i="1"/>
  <c r="W12" i="1"/>
  <c r="V12" i="1"/>
  <c r="V11" i="1" s="1"/>
  <c r="U12" i="1"/>
  <c r="U11" i="1" s="1"/>
  <c r="T12" i="1"/>
  <c r="S12" i="1"/>
  <c r="R12" i="1"/>
  <c r="Q12" i="1"/>
  <c r="P12" i="1"/>
  <c r="AB12" i="1" s="1"/>
  <c r="O12" i="1"/>
  <c r="O11" i="1" s="1"/>
  <c r="O10" i="1" s="1"/>
  <c r="W11" i="1"/>
  <c r="T11" i="1"/>
  <c r="T10" i="1" s="1"/>
  <c r="T9" i="1" s="1"/>
  <c r="T65" i="1" s="1"/>
  <c r="N11" i="1"/>
  <c r="N10" i="1" s="1"/>
  <c r="N9" i="1" s="1"/>
  <c r="N65" i="1" s="1"/>
  <c r="N71" i="1" s="1"/>
  <c r="M11" i="1"/>
  <c r="L11" i="1"/>
  <c r="K11" i="1"/>
  <c r="J11" i="1"/>
  <c r="I11" i="1"/>
  <c r="H11" i="1"/>
  <c r="G11" i="1"/>
  <c r="F11" i="1"/>
  <c r="E11" i="1"/>
  <c r="D11" i="1"/>
  <c r="C11" i="1"/>
  <c r="L10" i="1"/>
  <c r="L9" i="1" s="1"/>
  <c r="L65" i="1" s="1"/>
  <c r="L71" i="1" s="1"/>
  <c r="W10" i="1" l="1"/>
  <c r="W9" i="1" s="1"/>
  <c r="W65" i="1" s="1"/>
  <c r="E10" i="1"/>
  <c r="E9" i="1" s="1"/>
  <c r="E65" i="1" s="1"/>
  <c r="W26" i="1"/>
  <c r="Y26" i="1"/>
  <c r="Y10" i="1" s="1"/>
  <c r="Y9" i="1" s="1"/>
  <c r="Y65" i="1" s="1"/>
  <c r="Y71" i="1" s="1"/>
  <c r="AC12" i="1"/>
  <c r="AD12" i="1" s="1"/>
  <c r="V10" i="1"/>
  <c r="K10" i="1"/>
  <c r="K9" i="1" s="1"/>
  <c r="K65" i="1" s="1"/>
  <c r="K71" i="1" s="1"/>
  <c r="U10" i="1"/>
  <c r="U9" i="1" s="1"/>
  <c r="U65" i="1" s="1"/>
  <c r="U71" i="1" s="1"/>
  <c r="AA10" i="1"/>
  <c r="AA9" i="1" s="1"/>
  <c r="AA65" i="1" s="1"/>
  <c r="AA71" i="1" s="1"/>
  <c r="H10" i="1"/>
  <c r="H9" i="1" s="1"/>
  <c r="H65" i="1" s="1"/>
  <c r="H71" i="1" s="1"/>
  <c r="Q10" i="1"/>
  <c r="Q9" i="1" s="1"/>
  <c r="Q65" i="1" s="1"/>
  <c r="AC18" i="1"/>
  <c r="AD18" i="1" s="1"/>
  <c r="AB17" i="1"/>
  <c r="T71" i="1"/>
  <c r="AB30" i="1"/>
  <c r="Q71" i="1"/>
  <c r="R17" i="1"/>
  <c r="R16" i="1" s="1"/>
  <c r="AB41" i="1"/>
  <c r="AC41" i="1" s="1"/>
  <c r="AD41" i="1" s="1"/>
  <c r="O50" i="1"/>
  <c r="AB69" i="1"/>
  <c r="AC69" i="1" s="1"/>
  <c r="AD69" i="1" s="1"/>
  <c r="D10" i="1"/>
  <c r="D9" i="1" s="1"/>
  <c r="D65" i="1" s="1"/>
  <c r="J10" i="1"/>
  <c r="J9" i="1" s="1"/>
  <c r="J65" i="1" s="1"/>
  <c r="R11" i="1"/>
  <c r="R10" i="1" s="1"/>
  <c r="R9" i="1" s="1"/>
  <c r="R65" i="1" s="1"/>
  <c r="R71" i="1" s="1"/>
  <c r="X11" i="1"/>
  <c r="X10" i="1" s="1"/>
  <c r="X9" i="1" s="1"/>
  <c r="X65" i="1" s="1"/>
  <c r="X71" i="1" s="1"/>
  <c r="AB19" i="1"/>
  <c r="AC19" i="1" s="1"/>
  <c r="AD19" i="1" s="1"/>
  <c r="AB39" i="1"/>
  <c r="S49" i="1"/>
  <c r="Y49" i="1"/>
  <c r="W71" i="1"/>
  <c r="O66" i="1"/>
  <c r="D71" i="1"/>
  <c r="P11" i="1"/>
  <c r="P10" i="1" s="1"/>
  <c r="X17" i="1"/>
  <c r="X16" i="1" s="1"/>
  <c r="AC34" i="1"/>
  <c r="AD34" i="1" s="1"/>
  <c r="AB45" i="1"/>
  <c r="E71" i="1"/>
  <c r="AB13" i="1"/>
  <c r="AC13" i="1" s="1"/>
  <c r="AD13" i="1" s="1"/>
  <c r="S29" i="1"/>
  <c r="S26" i="1" s="1"/>
  <c r="S10" i="1" s="1"/>
  <c r="S9" i="1" s="1"/>
  <c r="S65" i="1" s="1"/>
  <c r="S71" i="1" s="1"/>
  <c r="Y29" i="1"/>
  <c r="AC37" i="1"/>
  <c r="AD37" i="1" s="1"/>
  <c r="AB48" i="1"/>
  <c r="AC48" i="1" s="1"/>
  <c r="AD48" i="1" s="1"/>
  <c r="AC60" i="1"/>
  <c r="O59" i="1"/>
  <c r="O58" i="1" s="1"/>
  <c r="AB64" i="1"/>
  <c r="AC64" i="1" s="1"/>
  <c r="AD64" i="1" s="1"/>
  <c r="J71" i="1"/>
  <c r="AB28" i="1"/>
  <c r="AC54" i="1"/>
  <c r="AD54" i="1" s="1"/>
  <c r="AB53" i="1"/>
  <c r="AC53" i="1" s="1"/>
  <c r="AD53" i="1" s="1"/>
  <c r="AB57" i="1"/>
  <c r="AB68" i="1"/>
  <c r="G10" i="1"/>
  <c r="G9" i="1" s="1"/>
  <c r="G65" i="1" s="1"/>
  <c r="G71" i="1" s="1"/>
  <c r="M10" i="1"/>
  <c r="M9" i="1" s="1"/>
  <c r="M65" i="1" s="1"/>
  <c r="M71" i="1" s="1"/>
  <c r="S38" i="1"/>
  <c r="Y38" i="1"/>
  <c r="AB40" i="1"/>
  <c r="AC40" i="1" s="1"/>
  <c r="AD40" i="1" s="1"/>
  <c r="P49" i="1"/>
  <c r="V49" i="1"/>
  <c r="AB49" i="1"/>
  <c r="P66" i="1"/>
  <c r="AC70" i="1"/>
  <c r="P53" i="1"/>
  <c r="O57" i="1" l="1"/>
  <c r="AC58" i="1"/>
  <c r="AD58" i="1" s="1"/>
  <c r="AB16" i="1"/>
  <c r="AC16" i="1" s="1"/>
  <c r="AD16" i="1" s="1"/>
  <c r="AC17" i="1"/>
  <c r="AD17" i="1" s="1"/>
  <c r="AC57" i="1"/>
  <c r="AD57" i="1" s="1"/>
  <c r="P9" i="1"/>
  <c r="P65" i="1" s="1"/>
  <c r="AB44" i="1"/>
  <c r="AC44" i="1" s="1"/>
  <c r="AD44" i="1" s="1"/>
  <c r="AC45" i="1"/>
  <c r="AD45" i="1" s="1"/>
  <c r="AC68" i="1"/>
  <c r="AD68" i="1" s="1"/>
  <c r="AB66" i="1"/>
  <c r="AC66" i="1" s="1"/>
  <c r="AD66" i="1" s="1"/>
  <c r="AB38" i="1"/>
  <c r="AC38" i="1" s="1"/>
  <c r="AD38" i="1" s="1"/>
  <c r="AC39" i="1"/>
  <c r="AD39" i="1" s="1"/>
  <c r="V9" i="1"/>
  <c r="V65" i="1" s="1"/>
  <c r="V71" i="1" s="1"/>
  <c r="O71" i="1"/>
  <c r="AC50" i="1"/>
  <c r="AD50" i="1" s="1"/>
  <c r="O49" i="1"/>
  <c r="O9" i="1" s="1"/>
  <c r="O65" i="1" s="1"/>
  <c r="AC28" i="1"/>
  <c r="AD28" i="1" s="1"/>
  <c r="AB27" i="1"/>
  <c r="AC59" i="1"/>
  <c r="AD59" i="1" s="1"/>
  <c r="AB29" i="1"/>
  <c r="AC29" i="1" s="1"/>
  <c r="AD29" i="1" s="1"/>
  <c r="AC30" i="1"/>
  <c r="AD30" i="1" s="1"/>
  <c r="AB11" i="1"/>
  <c r="AB26" i="1" l="1"/>
  <c r="AC26" i="1" s="1"/>
  <c r="AD26" i="1" s="1"/>
  <c r="AC27" i="1"/>
  <c r="AD27" i="1" s="1"/>
  <c r="AB10" i="1"/>
  <c r="AC11" i="1"/>
  <c r="AD11" i="1" s="1"/>
  <c r="AC49" i="1"/>
  <c r="AD49" i="1" s="1"/>
  <c r="P71" i="1"/>
  <c r="AC10" i="1" l="1"/>
  <c r="AD10" i="1" s="1"/>
  <c r="AB9" i="1"/>
  <c r="AB65" i="1" l="1"/>
  <c r="AC9" i="1"/>
  <c r="AD9" i="1" s="1"/>
  <c r="AC65" i="1" l="1"/>
  <c r="AD65" i="1" s="1"/>
  <c r="AB71" i="1"/>
  <c r="AC71" i="1" s="1"/>
  <c r="AD71" i="1" s="1"/>
</calcChain>
</file>

<file path=xl/sharedStrings.xml><?xml version="1.0" encoding="utf-8"?>
<sst xmlns="http://schemas.openxmlformats.org/spreadsheetml/2006/main" count="347" uniqueCount="93">
  <si>
    <t xml:space="preserve"> CUADRO No.2</t>
  </si>
  <si>
    <t>INGRESOS FISCALES COMPARADOS POR PARTIDAS, DIRECCION GENERAL DE IMPUESTOS INTERNOS</t>
  </si>
  <si>
    <t>ENERO-DICIEMBRE 2024/2023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</si>
  <si>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</si>
  <si>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</si>
  <si>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</si>
  <si>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</si>
  <si>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</si>
  <si>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</si>
  <si>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</si>
  <si>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</si>
  <si>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</si>
  <si>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</si>
  <si>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</si>
  <si>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</si>
  <si>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</si>
  <si>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</si>
  <si>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</si>
  <si>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</si>
  <si>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</si>
  <si>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</si>
  <si>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</si>
  <si>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</si>
  <si>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</si>
  <si>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</si>
  <si>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</si>
  <si>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</si>
  <si>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</si>
  <si>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</si>
  <si>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</si>
  <si>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</si>
  <si>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</si>
  <si>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</si>
  <si>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</si>
  <si>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</si>
  <si>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</si>
  <si>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</si>
  <si>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</si>
  <si>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</si>
  <si>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</si>
  <si>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</si>
  <si>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</si>
  <si>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</si>
  <si>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</si>
  <si>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</si>
  <si>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</si>
  <si>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</si>
  <si>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</si>
  <si>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</si>
  <si>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</si>
  <si>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</si>
  <si>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</si>
  <si>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</si>
  <si>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</si>
  <si>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</si>
  <si>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</si>
  <si>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</si>
  <si>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</si>
  <si>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</si>
  <si>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</si>
  <si>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</si>
  <si>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</si>
  <si>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</si>
  <si>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</si>
  <si>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</si>
  <si>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</si>
  <si>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</si>
  <si>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</si>
  <si>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</si>
  <si>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- Multas y Sanciones</t>
  </si>
  <si>
    <t>- Ingresos Diversos</t>
  </si>
  <si>
    <t>-Ingresos por diferencial del gas licuado de petróleo</t>
  </si>
  <si>
    <t xml:space="preserve">   TOTAL </t>
  </si>
  <si>
    <t>Otros Ingresos:</t>
  </si>
  <si>
    <t>Depósitos a Cargo del Estado o Fondos Especiales y de Terceros</t>
  </si>
  <si>
    <t>Fondo de contribución especial para la gestión integral de residuos</t>
  </si>
  <si>
    <t>Devolución impuesto selectivo al consumo de combustibles</t>
  </si>
  <si>
    <t xml:space="preserve">Fondo para Registro y Devolución de los Depositos en excesos en la Cuenta Unica del Tesoro 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</si>
  <si>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</si>
  <si>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</si>
  <si>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</si>
  <si>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</si>
  <si>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</t>
  </si>
  <si>
    <t xml:space="preserve">     Fondo de devolución impuesto Selectivo al consumo de combustibles, los depósitos en exceso de la recaudadora.</t>
  </si>
  <si>
    <t>Las informaciones presentadas difieren de las presentadas en  Portal de Transparencia Fiscal,  ya que solo incluyen los ingresos presupuestarios.</t>
  </si>
  <si>
    <t>ENERO-DICIEMBRE 2024/PRESUPUESTO  2024</t>
  </si>
  <si>
    <t>RECAUDADO 2024</t>
  </si>
  <si>
    <t>PRESUPUESTO REFORMULADO 2024</t>
  </si>
  <si>
    <t>DIFERENCIA</t>
  </si>
  <si>
    <t xml:space="preserve">% ALCANZADO </t>
  </si>
  <si>
    <t>-</t>
  </si>
  <si>
    <t>C:\Documents and Settings\fperez\My Documents\Ingresos Mensuales 2004\Enero 2004.xls</t>
  </si>
  <si>
    <t>- Ingresos por diferencial del gas licuado de petróleo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</si>
</sst>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0.0"/>
  </numFmts>
  <fonts count="27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sz val="10"/>
      <name val="Gotham"/>
    </font>
    <font>
      <b/>
      <sz val="9"/>
      <color indexed="8"/>
      <name val="Gotham"/>
    </font>
    <font>
      <sz val="8"/>
      <color indexed="8"/>
      <name val="Gotham"/>
    </font>
    <font>
      <sz val="10"/>
      <name val="Segoe UI"/>
      <family val="2"/>
    </font>
    <font>
      <b/>
      <sz val="8"/>
      <color indexed="8"/>
      <name val="Gotham"/>
    </font>
    <font>
      <sz val="11"/>
      <name val="Segoe UI"/>
      <family val="2"/>
    </font>
    <font>
      <sz val="8"/>
      <name val="Gotham"/>
    </font>
    <font>
      <sz val="10"/>
      <name val="Antique Olive"/>
      <family val="2"/>
    </font>
    <font>
      <sz val="9"/>
      <color indexed="8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39" fontId="9" fillId="0" borderId="0"/>
    <xf numFmtId="0" fontId="1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170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6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164" fontId="8" fillId="2" borderId="9" xfId="3" applyNumberFormat="1" applyFont="1" applyFill="1" applyBorder="1"/>
    <xf numFmtId="0" fontId="8" fillId="0" borderId="9" xfId="2" applyFont="1" applyBorder="1"/>
    <xf numFmtId="164" fontId="8" fillId="2" borderId="10" xfId="2" applyNumberFormat="1" applyFont="1" applyFill="1" applyBorder="1"/>
    <xf numFmtId="49" fontId="10" fillId="0" borderId="9" xfId="4" applyNumberFormat="1" applyFont="1" applyBorder="1" applyAlignment="1">
      <alignment horizontal="left" indent="1"/>
    </xf>
    <xf numFmtId="164" fontId="10" fillId="2" borderId="10" xfId="2" applyNumberFormat="1" applyFont="1" applyFill="1" applyBorder="1"/>
    <xf numFmtId="164" fontId="10" fillId="2" borderId="10" xfId="5" applyNumberFormat="1" applyFont="1" applyFill="1" applyBorder="1"/>
    <xf numFmtId="49" fontId="8" fillId="0" borderId="9" xfId="2" applyNumberFormat="1" applyFont="1" applyBorder="1" applyAlignment="1">
      <alignment horizontal="left" indent="1"/>
    </xf>
    <xf numFmtId="49" fontId="10" fillId="0" borderId="9" xfId="4" applyNumberFormat="1" applyFont="1" applyBorder="1" applyAlignment="1">
      <alignment horizontal="left" indent="2"/>
    </xf>
    <xf numFmtId="49" fontId="10" fillId="0" borderId="9" xfId="0" applyNumberFormat="1" applyFont="1" applyBorder="1" applyAlignment="1">
      <alignment horizontal="left" indent="2"/>
    </xf>
    <xf numFmtId="164" fontId="8" fillId="2" borderId="10" xfId="5" applyNumberFormat="1" applyFont="1" applyFill="1" applyBorder="1"/>
    <xf numFmtId="49" fontId="10" fillId="0" borderId="9" xfId="2" applyNumberFormat="1" applyFont="1" applyBorder="1" applyAlignment="1">
      <alignment horizontal="left" indent="2"/>
    </xf>
    <xf numFmtId="0" fontId="8" fillId="0" borderId="9" xfId="2" applyFont="1" applyBorder="1" applyAlignment="1">
      <alignment horizontal="left" indent="1"/>
    </xf>
    <xf numFmtId="164" fontId="10" fillId="0" borderId="10" xfId="2" applyNumberFormat="1" applyFont="1" applyBorder="1"/>
    <xf numFmtId="49" fontId="10" fillId="0" borderId="9" xfId="6" applyNumberFormat="1" applyFont="1" applyBorder="1" applyAlignment="1">
      <alignment horizontal="left" indent="2"/>
    </xf>
    <xf numFmtId="0" fontId="11" fillId="0" borderId="9" xfId="0" applyFont="1" applyBorder="1"/>
    <xf numFmtId="0" fontId="12" fillId="0" borderId="0" xfId="0" applyFont="1"/>
    <xf numFmtId="49" fontId="8" fillId="0" borderId="9" xfId="6" applyNumberFormat="1" applyFont="1" applyBorder="1" applyAlignment="1">
      <alignment horizontal="left" indent="1"/>
    </xf>
    <xf numFmtId="43" fontId="10" fillId="2" borderId="10" xfId="1" applyFont="1" applyFill="1" applyBorder="1"/>
    <xf numFmtId="0" fontId="0" fillId="0" borderId="0" xfId="0" applyAlignment="1">
      <alignment vertical="center"/>
    </xf>
    <xf numFmtId="164" fontId="8" fillId="2" borderId="9" xfId="2" applyNumberFormat="1" applyFont="1" applyFill="1" applyBorder="1"/>
    <xf numFmtId="49" fontId="8" fillId="0" borderId="9" xfId="6" applyNumberFormat="1" applyFont="1" applyBorder="1" applyAlignment="1">
      <alignment horizontal="left"/>
    </xf>
    <xf numFmtId="164" fontId="0" fillId="0" borderId="0" xfId="0" applyNumberFormat="1"/>
    <xf numFmtId="0" fontId="13" fillId="0" borderId="0" xfId="0" applyFont="1"/>
    <xf numFmtId="0" fontId="14" fillId="0" borderId="0" xfId="0" applyFont="1"/>
    <xf numFmtId="0" fontId="16" fillId="0" borderId="0" xfId="7" applyFont="1" applyAlignment="1" applyProtection="1"/>
    <xf numFmtId="0" fontId="7" fillId="3" borderId="11" xfId="2" applyFont="1" applyFill="1" applyBorder="1" applyAlignment="1">
      <alignment horizontal="left" vertical="center"/>
    </xf>
    <xf numFmtId="164" fontId="7" fillId="3" borderId="11" xfId="2" applyNumberFormat="1" applyFont="1" applyFill="1" applyBorder="1" applyAlignment="1">
      <alignment vertical="center"/>
    </xf>
    <xf numFmtId="0" fontId="8" fillId="0" borderId="12" xfId="2" applyFont="1" applyBorder="1" applyAlignment="1">
      <alignment horizontal="left" vertical="center"/>
    </xf>
    <xf numFmtId="164" fontId="8" fillId="0" borderId="10" xfId="2" applyNumberFormat="1" applyFont="1" applyBorder="1" applyAlignment="1">
      <alignment vertical="center"/>
    </xf>
    <xf numFmtId="49" fontId="10" fillId="0" borderId="9" xfId="0" applyNumberFormat="1" applyFont="1" applyBorder="1" applyAlignment="1">
      <alignment horizontal="left"/>
    </xf>
    <xf numFmtId="164" fontId="10" fillId="2" borderId="9" xfId="2" applyNumberFormat="1" applyFont="1" applyFill="1" applyBorder="1" applyAlignment="1">
      <alignment vertical="center"/>
    </xf>
    <xf numFmtId="165" fontId="10" fillId="2" borderId="9" xfId="1" applyNumberFormat="1" applyFont="1" applyFill="1" applyBorder="1" applyAlignment="1" applyProtection="1">
      <alignment vertical="center"/>
    </xf>
    <xf numFmtId="49" fontId="10" fillId="0" borderId="13" xfId="0" applyNumberFormat="1" applyFont="1" applyBorder="1" applyAlignment="1">
      <alignment horizontal="left"/>
    </xf>
    <xf numFmtId="49" fontId="7" fillId="3" borderId="14" xfId="0" applyNumberFormat="1" applyFont="1" applyFill="1" applyBorder="1" applyAlignment="1">
      <alignment horizontal="left" vertical="center"/>
    </xf>
    <xf numFmtId="164" fontId="7" fillId="3" borderId="15" xfId="0" applyNumberFormat="1" applyFont="1" applyFill="1" applyBorder="1" applyAlignment="1">
      <alignment vertical="center"/>
    </xf>
    <xf numFmtId="164" fontId="7" fillId="3" borderId="15" xfId="1" applyNumberFormat="1" applyFont="1" applyFill="1" applyBorder="1" applyAlignment="1">
      <alignment vertical="center"/>
    </xf>
    <xf numFmtId="164" fontId="17" fillId="0" borderId="0" xfId="0" applyNumberFormat="1" applyFont="1"/>
    <xf numFmtId="164" fontId="10" fillId="0" borderId="0" xfId="2" applyNumberFormat="1" applyFont="1" applyAlignment="1">
      <alignment vertical="center"/>
    </xf>
    <xf numFmtId="164" fontId="18" fillId="2" borderId="0" xfId="0" applyNumberFormat="1" applyFont="1" applyFill="1"/>
    <xf numFmtId="164" fontId="10" fillId="2" borderId="0" xfId="2" applyNumberFormat="1" applyFont="1" applyFill="1" applyAlignment="1">
      <alignment vertical="center"/>
    </xf>
    <xf numFmtId="164" fontId="10" fillId="0" borderId="0" xfId="2" applyNumberFormat="1" applyFont="1"/>
    <xf numFmtId="49" fontId="19" fillId="0" borderId="0" xfId="0" applyNumberFormat="1" applyFont="1"/>
    <xf numFmtId="165" fontId="1" fillId="0" borderId="0" xfId="1" applyNumberFormat="1" applyFont="1"/>
    <xf numFmtId="165" fontId="1" fillId="2" borderId="0" xfId="1" applyNumberFormat="1" applyFont="1" applyFill="1"/>
    <xf numFmtId="164" fontId="20" fillId="0" borderId="0" xfId="0" applyNumberFormat="1" applyFont="1" applyAlignment="1">
      <alignment vertical="center" wrapText="1"/>
    </xf>
    <xf numFmtId="0" fontId="20" fillId="0" borderId="0" xfId="0" applyFont="1"/>
    <xf numFmtId="39" fontId="21" fillId="0" borderId="0" xfId="8" applyNumberFormat="1" applyFont="1"/>
    <xf numFmtId="39" fontId="0" fillId="0" borderId="0" xfId="0" applyNumberFormat="1"/>
    <xf numFmtId="0" fontId="20" fillId="0" borderId="0" xfId="0" applyFont="1" applyAlignment="1">
      <alignment horizontal="left" indent="1"/>
    </xf>
    <xf numFmtId="0" fontId="18" fillId="0" borderId="0" xfId="0" applyFont="1"/>
    <xf numFmtId="0" fontId="18" fillId="2" borderId="0" xfId="0" applyFont="1" applyFill="1"/>
    <xf numFmtId="164" fontId="22" fillId="0" borderId="0" xfId="0" applyNumberFormat="1" applyFont="1" applyAlignment="1">
      <alignment vertical="center" wrapText="1"/>
    </xf>
    <xf numFmtId="39" fontId="23" fillId="0" borderId="0" xfId="8" applyNumberFormat="1" applyFont="1"/>
    <xf numFmtId="165" fontId="20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5" fontId="24" fillId="0" borderId="0" xfId="0" applyNumberFormat="1" applyFont="1"/>
    <xf numFmtId="164" fontId="22" fillId="0" borderId="0" xfId="2" applyNumberFormat="1" applyFont="1"/>
    <xf numFmtId="164" fontId="24" fillId="0" borderId="0" xfId="0" applyNumberFormat="1" applyFont="1"/>
    <xf numFmtId="43" fontId="20" fillId="2" borderId="0" xfId="0" applyNumberFormat="1" applyFont="1" applyFill="1" applyAlignment="1">
      <alignment horizontal="right"/>
    </xf>
    <xf numFmtId="43" fontId="20" fillId="0" borderId="0" xfId="0" applyNumberFormat="1" applyFont="1" applyAlignment="1">
      <alignment horizontal="right"/>
    </xf>
    <xf numFmtId="164" fontId="24" fillId="2" borderId="0" xfId="0" applyNumberFormat="1" applyFont="1" applyFill="1"/>
    <xf numFmtId="0" fontId="24" fillId="0" borderId="0" xfId="0" applyFont="1"/>
    <xf numFmtId="164" fontId="18" fillId="0" borderId="0" xfId="0" applyNumberFormat="1" applyFont="1"/>
    <xf numFmtId="165" fontId="24" fillId="2" borderId="0" xfId="1" applyNumberFormat="1" applyFont="1" applyFill="1" applyBorder="1" applyAlignment="1"/>
    <xf numFmtId="165" fontId="11" fillId="2" borderId="0" xfId="0" applyNumberFormat="1" applyFont="1" applyFill="1"/>
    <xf numFmtId="165" fontId="18" fillId="2" borderId="0" xfId="0" applyNumberFormat="1" applyFont="1" applyFill="1"/>
    <xf numFmtId="0" fontId="21" fillId="0" borderId="0" xfId="0" applyFont="1"/>
    <xf numFmtId="0" fontId="21" fillId="2" borderId="0" xfId="0" applyFont="1" applyFill="1"/>
    <xf numFmtId="0" fontId="25" fillId="0" borderId="0" xfId="0" applyFont="1"/>
    <xf numFmtId="0" fontId="0" fillId="2" borderId="0" xfId="0" applyFill="1"/>
    <xf numFmtId="0" fontId="2" fillId="0" borderId="0" xfId="9" applyFont="1"/>
    <xf numFmtId="0" fontId="1" fillId="0" borderId="0" xfId="9"/>
    <xf numFmtId="165" fontId="1" fillId="0" borderId="0" xfId="1" applyNumberFormat="1" applyFont="1" applyFill="1" applyBorder="1"/>
    <xf numFmtId="0" fontId="3" fillId="0" borderId="0" xfId="9" applyFont="1" applyAlignment="1">
      <alignment horizontal="center"/>
    </xf>
    <xf numFmtId="0" fontId="4" fillId="0" borderId="0" xfId="9" applyFont="1"/>
    <xf numFmtId="0" fontId="5" fillId="0" borderId="0" xfId="9" applyFont="1"/>
    <xf numFmtId="165" fontId="5" fillId="0" borderId="0" xfId="1" applyNumberFormat="1" applyFont="1" applyFill="1" applyBorder="1"/>
    <xf numFmtId="0" fontId="4" fillId="0" borderId="0" xfId="9" applyFont="1" applyAlignment="1">
      <alignment horizontal="center"/>
    </xf>
    <xf numFmtId="0" fontId="6" fillId="0" borderId="0" xfId="9" applyFont="1" applyAlignment="1">
      <alignment horizontal="center"/>
    </xf>
    <xf numFmtId="0" fontId="7" fillId="3" borderId="1" xfId="5" applyFont="1" applyFill="1" applyBorder="1" applyAlignment="1">
      <alignment horizontal="center" vertical="center"/>
    </xf>
    <xf numFmtId="0" fontId="7" fillId="3" borderId="2" xfId="9" applyFont="1" applyFill="1" applyBorder="1" applyAlignment="1">
      <alignment horizontal="center" vertical="center"/>
    </xf>
    <xf numFmtId="0" fontId="7" fillId="3" borderId="3" xfId="9" applyFont="1" applyFill="1" applyBorder="1" applyAlignment="1">
      <alignment horizontal="center" vertical="center"/>
    </xf>
    <xf numFmtId="0" fontId="7" fillId="3" borderId="4" xfId="9" applyFont="1" applyFill="1" applyBorder="1" applyAlignment="1">
      <alignment horizontal="center" vertical="center"/>
    </xf>
    <xf numFmtId="0" fontId="7" fillId="3" borderId="5" xfId="9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 wrapText="1"/>
    </xf>
    <xf numFmtId="0" fontId="7" fillId="3" borderId="1" xfId="9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>
      <alignment horizontal="center" vertical="center"/>
    </xf>
    <xf numFmtId="0" fontId="7" fillId="3" borderId="11" xfId="5" applyFont="1" applyFill="1" applyBorder="1" applyAlignment="1">
      <alignment horizontal="center" vertical="center"/>
    </xf>
    <xf numFmtId="0" fontId="7" fillId="3" borderId="13" xfId="5" applyFont="1" applyFill="1" applyBorder="1" applyAlignment="1">
      <alignment horizontal="center" vertical="center" wrapText="1"/>
    </xf>
    <xf numFmtId="165" fontId="7" fillId="3" borderId="11" xfId="1" applyNumberFormat="1" applyFont="1" applyFill="1" applyBorder="1" applyAlignment="1" applyProtection="1">
      <alignment horizontal="center" vertical="center"/>
    </xf>
    <xf numFmtId="0" fontId="7" fillId="3" borderId="6" xfId="9" applyFont="1" applyFill="1" applyBorder="1" applyAlignment="1">
      <alignment horizontal="center" vertical="center" wrapText="1"/>
    </xf>
    <xf numFmtId="165" fontId="7" fillId="3" borderId="13" xfId="1" applyNumberFormat="1" applyFont="1" applyFill="1" applyBorder="1" applyAlignment="1" applyProtection="1">
      <alignment horizontal="center" vertical="center" wrapText="1"/>
    </xf>
    <xf numFmtId="0" fontId="8" fillId="0" borderId="8" xfId="9" applyFont="1" applyBorder="1" applyAlignment="1">
      <alignment horizontal="left" vertical="center"/>
    </xf>
    <xf numFmtId="164" fontId="8" fillId="0" borderId="12" xfId="8" applyNumberFormat="1" applyFont="1" applyBorder="1"/>
    <xf numFmtId="164" fontId="8" fillId="0" borderId="12" xfId="1" applyNumberFormat="1" applyFont="1" applyFill="1" applyBorder="1"/>
    <xf numFmtId="164" fontId="8" fillId="0" borderId="12" xfId="1" applyNumberFormat="1" applyFont="1" applyFill="1" applyBorder="1" applyAlignment="1">
      <alignment horizontal="right" indent="1"/>
    </xf>
    <xf numFmtId="0" fontId="8" fillId="0" borderId="9" xfId="5" applyFont="1" applyBorder="1"/>
    <xf numFmtId="164" fontId="8" fillId="0" borderId="9" xfId="5" applyNumberFormat="1" applyFont="1" applyBorder="1"/>
    <xf numFmtId="164" fontId="8" fillId="0" borderId="9" xfId="1" applyNumberFormat="1" applyFont="1" applyFill="1" applyBorder="1" applyProtection="1"/>
    <xf numFmtId="164" fontId="8" fillId="0" borderId="10" xfId="1" applyNumberFormat="1" applyFont="1" applyFill="1" applyBorder="1" applyAlignment="1" applyProtection="1">
      <alignment horizontal="right" indent="1"/>
    </xf>
    <xf numFmtId="164" fontId="8" fillId="0" borderId="9" xfId="1" applyNumberFormat="1" applyFont="1" applyFill="1" applyBorder="1" applyAlignment="1" applyProtection="1">
      <alignment horizontal="right" indent="1"/>
    </xf>
    <xf numFmtId="164" fontId="8" fillId="0" borderId="10" xfId="5" applyNumberFormat="1" applyFont="1" applyBorder="1"/>
    <xf numFmtId="164" fontId="8" fillId="0" borderId="9" xfId="1" applyNumberFormat="1" applyFont="1" applyFill="1" applyBorder="1" applyAlignment="1" applyProtection="1"/>
    <xf numFmtId="164" fontId="10" fillId="0" borderId="9" xfId="5" applyNumberFormat="1" applyFont="1" applyBorder="1"/>
    <xf numFmtId="164" fontId="10" fillId="0" borderId="10" xfId="5" applyNumberFormat="1" applyFont="1" applyBorder="1"/>
    <xf numFmtId="164" fontId="10" fillId="0" borderId="9" xfId="1" applyNumberFormat="1" applyFont="1" applyFill="1" applyBorder="1" applyAlignment="1" applyProtection="1"/>
    <xf numFmtId="164" fontId="10" fillId="0" borderId="10" xfId="1" applyNumberFormat="1" applyFont="1" applyFill="1" applyBorder="1" applyAlignment="1" applyProtection="1"/>
    <xf numFmtId="164" fontId="10" fillId="0" borderId="10" xfId="1" applyNumberFormat="1" applyFont="1" applyFill="1" applyBorder="1" applyAlignment="1" applyProtection="1">
      <alignment horizontal="right" indent="1"/>
    </xf>
    <xf numFmtId="164" fontId="10" fillId="0" borderId="9" xfId="1" applyNumberFormat="1" applyFont="1" applyFill="1" applyBorder="1" applyAlignment="1" applyProtection="1">
      <alignment horizontal="right" indent="1"/>
    </xf>
    <xf numFmtId="49" fontId="8" fillId="0" borderId="9" xfId="5" applyNumberFormat="1" applyFont="1" applyBorder="1" applyAlignment="1">
      <alignment horizontal="left" indent="1"/>
    </xf>
    <xf numFmtId="164" fontId="10" fillId="0" borderId="9" xfId="1" applyNumberFormat="1" applyFont="1" applyFill="1" applyBorder="1" applyProtection="1"/>
    <xf numFmtId="164" fontId="10" fillId="0" borderId="10" xfId="1" applyNumberFormat="1" applyFont="1" applyFill="1" applyBorder="1" applyProtection="1"/>
    <xf numFmtId="49" fontId="10" fillId="0" borderId="9" xfId="9" applyNumberFormat="1" applyFont="1" applyBorder="1" applyAlignment="1">
      <alignment horizontal="left" indent="2"/>
    </xf>
    <xf numFmtId="164" fontId="8" fillId="0" borderId="10" xfId="1" applyNumberFormat="1" applyFont="1" applyFill="1" applyBorder="1" applyAlignment="1" applyProtection="1"/>
    <xf numFmtId="49" fontId="10" fillId="0" borderId="9" xfId="5" applyNumberFormat="1" applyFont="1" applyBorder="1" applyAlignment="1">
      <alignment horizontal="left" indent="2"/>
    </xf>
    <xf numFmtId="0" fontId="8" fillId="0" borderId="9" xfId="5" applyFont="1" applyBorder="1" applyAlignment="1">
      <alignment horizontal="left" indent="1"/>
    </xf>
    <xf numFmtId="49" fontId="10" fillId="0" borderId="9" xfId="10" applyNumberFormat="1" applyFont="1" applyBorder="1" applyAlignment="1">
      <alignment horizontal="left" indent="2"/>
    </xf>
    <xf numFmtId="164" fontId="8" fillId="0" borderId="10" xfId="1" applyNumberFormat="1" applyFont="1" applyFill="1" applyBorder="1" applyProtection="1"/>
    <xf numFmtId="0" fontId="11" fillId="0" borderId="9" xfId="9" applyFont="1" applyBorder="1"/>
    <xf numFmtId="0" fontId="12" fillId="0" borderId="0" xfId="9" applyFont="1"/>
    <xf numFmtId="49" fontId="8" fillId="0" borderId="9" xfId="10" applyNumberFormat="1" applyFont="1" applyBorder="1" applyAlignment="1">
      <alignment horizontal="left" indent="1"/>
    </xf>
    <xf numFmtId="0" fontId="1" fillId="0" borderId="0" xfId="9" applyAlignment="1">
      <alignment vertical="center"/>
    </xf>
    <xf numFmtId="49" fontId="8" fillId="0" borderId="9" xfId="10" applyNumberFormat="1" applyFont="1" applyBorder="1" applyAlignment="1">
      <alignment horizontal="left"/>
    </xf>
    <xf numFmtId="0" fontId="13" fillId="0" borderId="0" xfId="9" applyFont="1"/>
    <xf numFmtId="0" fontId="14" fillId="0" borderId="0" xfId="9" applyFont="1"/>
    <xf numFmtId="165" fontId="10" fillId="0" borderId="10" xfId="1" applyNumberFormat="1" applyFont="1" applyFill="1" applyBorder="1" applyAlignment="1" applyProtection="1">
      <alignment horizontal="right" indent="1"/>
    </xf>
    <xf numFmtId="0" fontId="7" fillId="3" borderId="11" xfId="5" applyFont="1" applyFill="1" applyBorder="1" applyAlignment="1">
      <alignment horizontal="left" vertical="center"/>
    </xf>
    <xf numFmtId="164" fontId="7" fillId="3" borderId="11" xfId="5" applyNumberFormat="1" applyFont="1" applyFill="1" applyBorder="1" applyAlignment="1">
      <alignment vertical="center"/>
    </xf>
    <xf numFmtId="164" fontId="7" fillId="3" borderId="11" xfId="1" applyNumberFormat="1" applyFont="1" applyFill="1" applyBorder="1" applyAlignment="1" applyProtection="1">
      <alignment horizontal="right" vertical="center" indent="1"/>
    </xf>
    <xf numFmtId="164" fontId="8" fillId="0" borderId="0" xfId="5" applyNumberFormat="1" applyFont="1" applyAlignment="1">
      <alignment vertical="center"/>
    </xf>
    <xf numFmtId="165" fontId="10" fillId="0" borderId="0" xfId="1" applyNumberFormat="1" applyFont="1" applyFill="1" applyBorder="1" applyAlignment="1" applyProtection="1">
      <alignment vertical="center"/>
    </xf>
    <xf numFmtId="165" fontId="8" fillId="0" borderId="0" xfId="1" applyNumberFormat="1" applyFont="1" applyFill="1" applyBorder="1" applyAlignment="1" applyProtection="1">
      <alignment vertical="center"/>
    </xf>
    <xf numFmtId="49" fontId="19" fillId="0" borderId="0" xfId="9" applyNumberFormat="1" applyFont="1"/>
    <xf numFmtId="164" fontId="18" fillId="0" borderId="0" xfId="9" applyNumberFormat="1" applyFont="1"/>
    <xf numFmtId="165" fontId="10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0" fontId="20" fillId="0" borderId="0" xfId="9" applyFont="1"/>
    <xf numFmtId="165" fontId="26" fillId="0" borderId="0" xfId="1" applyNumberFormat="1" applyFont="1" applyAlignment="1">
      <alignment horizontal="right"/>
    </xf>
    <xf numFmtId="0" fontId="18" fillId="0" borderId="0" xfId="9" applyFont="1"/>
    <xf numFmtId="166" fontId="18" fillId="0" borderId="0" xfId="9" applyNumberFormat="1" applyFont="1"/>
    <xf numFmtId="165" fontId="18" fillId="0" borderId="0" xfId="1" applyNumberFormat="1" applyFont="1" applyFill="1" applyBorder="1"/>
    <xf numFmtId="0" fontId="20" fillId="0" borderId="0" xfId="9" applyFont="1" applyAlignment="1">
      <alignment horizontal="left" indent="1"/>
    </xf>
    <xf numFmtId="0" fontId="24" fillId="0" borderId="0" xfId="9" applyFont="1"/>
    <xf numFmtId="0" fontId="21" fillId="0" borderId="0" xfId="9" applyFont="1"/>
    <xf numFmtId="165" fontId="21" fillId="0" borderId="0" xfId="1" applyNumberFormat="1" applyFont="1" applyFill="1" applyBorder="1"/>
    <xf numFmtId="0" fontId="25" fillId="0" borderId="0" xfId="9" applyFont="1"/>
    <xf numFmtId="165" fontId="1" fillId="0" borderId="0" xfId="1" applyNumberFormat="1" applyFill="1" applyBorder="1"/>
    <xf numFmtId="165" fontId="1" fillId="0" borderId="0" xfId="1" applyNumberFormat="1"/>
  </cellXfs>
  <cellStyles count="11">
    <cellStyle name="Hipervínculo" xfId="7" builtinId="8"/>
    <cellStyle name="Millares" xfId="1" builtinId="3"/>
    <cellStyle name="Normal" xfId="0" builtinId="0"/>
    <cellStyle name="Normal 10 2" xfId="9" xr:uid="{918E8FBF-2C31-4B65-88AB-94965C64C074}"/>
    <cellStyle name="Normal 2 2 2" xfId="3" xr:uid="{D4F03744-A5AA-4544-8439-147AA8490200}"/>
    <cellStyle name="Normal 2 2 2 2" xfId="8" xr:uid="{6D0823F4-723D-4AE4-BE4A-F904ED6CD499}"/>
    <cellStyle name="Normal 3" xfId="6" xr:uid="{D40B5F3E-9ACE-4098-8905-4063BFA69BED}"/>
    <cellStyle name="Normal 3 6" xfId="10" xr:uid="{0F88CECB-1E75-4FA1-A1AE-F80644A3A2A9}"/>
    <cellStyle name="Normal_COMPARACION 2002-2001" xfId="2" xr:uid="{AAC4B2CA-F55A-4F22-9DCA-9E973D8331CE}"/>
    <cellStyle name="Normal_COMPARACION 2002-2001 2" xfId="5" xr:uid="{E4058892-7CB1-4F2C-BACA-CA1A44EB81E5}"/>
    <cellStyle name="Normal_Hoja4" xfId="4" xr:uid="{C6982BE9-AB75-44C2-9928-A8C02CC255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4/INGRESOS%20ENERO-DICIEMBRE%202024%20final.xlsx" TargetMode="External"/><Relationship Id="rId1" Type="http://schemas.openxmlformats.org/officeDocument/2006/relationships/externalLinkPath" Target="/personal/fperez_hacienda_gov_do/Documents/Documentos/My%20Documents%20Raulina%20Perez/INGRESOS%20FISCALES%20ACUMULADOS%202024/INGRESOS%20ENERO-DICIEMBRE%202024%20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pyd-my.sharepoint.com/personal/melissa_jimenez_economia_gob_do/Documents/Escritorio/Insumos%20taller%20MUCI%20Direcciones/MUCI%202020%20v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4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hacienda365-my.sharepoint.com/personal/fperez_hacienda_gov_do/Documents/Escritorio/2025/INGRESOS%20FISCALES%20PARA%20INTERNET%202025/INGRESOS%20FISCALES%20POR%20PRINCIPALES%20PARTIDAS%20DGII,%20DGA,%20TESORERIA%20NACIONAL,%20ENERO-DICIEMBRE%202024-ESTIMADO%202024.xlsx" TargetMode="External"/><Relationship Id="rId2" Type="http://schemas.microsoft.com/office/2019/04/relationships/externalLinkLongPath" Target="INGRESOS%20FISCALES%20POR%20PRINCIPALES%20PARTIDAS%20DGII,%20DGA,%20TESORERIA%20NACIONAL,%20ENERO-DICIEMBRE%202024-ESTIMADO%202024.xlsx?A1C44505" TargetMode="External"/><Relationship Id="rId1" Type="http://schemas.openxmlformats.org/officeDocument/2006/relationships/externalLinkPath" Target="file:///\\A1C44505\INGRESOS%20FISCALES%20POR%20PRINCIPALES%20PARTIDAS%20DGII,%20DGA,%20TESORERIA%20NACIONAL,%20ENERO-DICIEMBRE%202024-ESTIMADO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3-2024"/>
      <sheetName val="FINANCIERO (2024 Est. 2024)"/>
      <sheetName val="ing. adic. compa 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4 (REC)"/>
      <sheetName val="2024 (RESUMEN)"/>
      <sheetName val="2024 REC- EST "/>
      <sheetName val="2024 REC-EST RES"/>
    </sheetNames>
    <sheetDataSet>
      <sheetData sheetId="0"/>
      <sheetData sheetId="1"/>
      <sheetData sheetId="2"/>
      <sheetData sheetId="3"/>
      <sheetData sheetId="4">
        <row r="11">
          <cell r="P11">
            <v>11648</v>
          </cell>
          <cell r="Q11">
            <v>10213.799999999999</v>
          </cell>
          <cell r="R11">
            <v>9585.4</v>
          </cell>
          <cell r="S11">
            <v>10858.6</v>
          </cell>
          <cell r="T11">
            <v>10904.2</v>
          </cell>
          <cell r="U11">
            <v>9130.1</v>
          </cell>
          <cell r="V11">
            <v>8562.7000000000007</v>
          </cell>
          <cell r="W11">
            <v>8963.7000000000007</v>
          </cell>
          <cell r="X11">
            <v>9138.6</v>
          </cell>
          <cell r="Y11">
            <v>9173.7000000000007</v>
          </cell>
          <cell r="Z11">
            <v>9036.2000000000007</v>
          </cell>
          <cell r="AA11">
            <v>10036.700000000001</v>
          </cell>
        </row>
        <row r="12">
          <cell r="P12">
            <v>12491.3</v>
          </cell>
          <cell r="Q12">
            <v>14806.1</v>
          </cell>
          <cell r="R12">
            <v>11688.1</v>
          </cell>
          <cell r="S12">
            <v>35827.4</v>
          </cell>
          <cell r="T12">
            <v>11062.1</v>
          </cell>
          <cell r="U12">
            <v>11699.5</v>
          </cell>
          <cell r="V12">
            <v>16789.099999999999</v>
          </cell>
          <cell r="W12">
            <v>11811.5</v>
          </cell>
          <cell r="X12">
            <v>11808.5</v>
          </cell>
          <cell r="Y12">
            <v>19174.5</v>
          </cell>
          <cell r="Z12">
            <v>20761.7</v>
          </cell>
          <cell r="AA12">
            <v>15510.9</v>
          </cell>
        </row>
        <row r="13">
          <cell r="P13">
            <v>9395.6</v>
          </cell>
          <cell r="Q13">
            <v>3826.2</v>
          </cell>
          <cell r="R13">
            <v>4821.7</v>
          </cell>
          <cell r="S13">
            <v>5219.8</v>
          </cell>
          <cell r="T13">
            <v>6756</v>
          </cell>
          <cell r="U13">
            <v>5569.2</v>
          </cell>
          <cell r="V13">
            <v>6058.4</v>
          </cell>
          <cell r="W13">
            <v>7760.5</v>
          </cell>
          <cell r="X13">
            <v>4915.1000000000004</v>
          </cell>
          <cell r="Y13">
            <v>5517.6</v>
          </cell>
          <cell r="Z13">
            <v>4922.8</v>
          </cell>
          <cell r="AA13">
            <v>5046.6000000000004</v>
          </cell>
        </row>
        <row r="14">
          <cell r="P14">
            <v>252.3</v>
          </cell>
          <cell r="Q14">
            <v>151.5</v>
          </cell>
          <cell r="R14">
            <v>140.30000000000001</v>
          </cell>
          <cell r="S14">
            <v>239</v>
          </cell>
          <cell r="T14">
            <v>273.10000000000002</v>
          </cell>
          <cell r="U14">
            <v>280</v>
          </cell>
          <cell r="V14">
            <v>238.9</v>
          </cell>
          <cell r="W14">
            <v>191.7</v>
          </cell>
          <cell r="X14">
            <v>222.3</v>
          </cell>
          <cell r="Y14">
            <v>232.7</v>
          </cell>
          <cell r="Z14">
            <v>204.1</v>
          </cell>
          <cell r="AA14">
            <v>319.3</v>
          </cell>
        </row>
        <row r="17">
          <cell r="P17">
            <v>163.69999999999999</v>
          </cell>
          <cell r="Q17">
            <v>486.5</v>
          </cell>
          <cell r="R17">
            <v>1757.6</v>
          </cell>
          <cell r="S17">
            <v>271.39999999999998</v>
          </cell>
          <cell r="T17">
            <v>200.3</v>
          </cell>
          <cell r="U17">
            <v>140.1</v>
          </cell>
          <cell r="V17">
            <v>156.9</v>
          </cell>
          <cell r="W17">
            <v>313</v>
          </cell>
          <cell r="X17">
            <v>1478.9</v>
          </cell>
          <cell r="Y17">
            <v>175.3</v>
          </cell>
          <cell r="Z17">
            <v>110</v>
          </cell>
          <cell r="AA17">
            <v>95</v>
          </cell>
        </row>
        <row r="18">
          <cell r="P18">
            <v>330</v>
          </cell>
          <cell r="Q18">
            <v>207.4</v>
          </cell>
          <cell r="R18">
            <v>184.7</v>
          </cell>
          <cell r="S18">
            <v>4032.4</v>
          </cell>
          <cell r="T18">
            <v>384.1</v>
          </cell>
          <cell r="U18">
            <v>286</v>
          </cell>
          <cell r="V18">
            <v>330.5</v>
          </cell>
          <cell r="W18">
            <v>144.5</v>
          </cell>
          <cell r="X18">
            <v>223.9</v>
          </cell>
          <cell r="Y18">
            <v>3417.9</v>
          </cell>
          <cell r="Z18">
            <v>285.5</v>
          </cell>
          <cell r="AA18">
            <v>162.9</v>
          </cell>
        </row>
        <row r="19">
          <cell r="P19">
            <v>960</v>
          </cell>
          <cell r="Q19">
            <v>1157.3</v>
          </cell>
          <cell r="R19">
            <v>1093.0999999999999</v>
          </cell>
          <cell r="S19">
            <v>1127</v>
          </cell>
          <cell r="T19">
            <v>1220</v>
          </cell>
          <cell r="U19">
            <v>1165.4000000000001</v>
          </cell>
          <cell r="V19">
            <v>1269.3</v>
          </cell>
          <cell r="W19">
            <v>1190.0999999999999</v>
          </cell>
          <cell r="X19">
            <v>1164.5</v>
          </cell>
          <cell r="Y19">
            <v>1318.8</v>
          </cell>
          <cell r="Z19">
            <v>1159.8</v>
          </cell>
          <cell r="AA19">
            <v>1281.3</v>
          </cell>
        </row>
        <row r="20">
          <cell r="P20">
            <v>215.2</v>
          </cell>
          <cell r="Q20">
            <v>203.6</v>
          </cell>
          <cell r="R20">
            <v>203.9</v>
          </cell>
          <cell r="S20">
            <v>200.9</v>
          </cell>
          <cell r="T20">
            <v>203.5</v>
          </cell>
          <cell r="U20">
            <v>189.4</v>
          </cell>
          <cell r="V20">
            <v>209.1</v>
          </cell>
          <cell r="W20">
            <v>196.8</v>
          </cell>
          <cell r="X20">
            <v>184.5</v>
          </cell>
          <cell r="Y20">
            <v>217.9</v>
          </cell>
          <cell r="Z20">
            <v>181</v>
          </cell>
          <cell r="AA20">
            <v>188.4</v>
          </cell>
        </row>
        <row r="21">
          <cell r="P21">
            <v>1257.9000000000001</v>
          </cell>
          <cell r="Q21">
            <v>1418.1</v>
          </cell>
          <cell r="R21">
            <v>1202.8</v>
          </cell>
          <cell r="S21">
            <v>1667.6</v>
          </cell>
          <cell r="T21">
            <v>1679.8</v>
          </cell>
          <cell r="U21">
            <v>1365.9</v>
          </cell>
          <cell r="V21">
            <v>1348.4</v>
          </cell>
          <cell r="W21">
            <v>1711.5</v>
          </cell>
          <cell r="X21">
            <v>1381</v>
          </cell>
          <cell r="Y21">
            <v>1458.9</v>
          </cell>
          <cell r="Z21">
            <v>1747.9</v>
          </cell>
          <cell r="AA21">
            <v>1718.5</v>
          </cell>
        </row>
        <row r="23">
          <cell r="P23">
            <v>147.4</v>
          </cell>
          <cell r="Q23">
            <v>178.1</v>
          </cell>
          <cell r="R23">
            <v>206.9</v>
          </cell>
          <cell r="S23">
            <v>214.9</v>
          </cell>
          <cell r="T23">
            <v>210.1</v>
          </cell>
          <cell r="U23">
            <v>203.5</v>
          </cell>
          <cell r="W23">
            <v>206.8</v>
          </cell>
          <cell r="X23">
            <v>216.2</v>
          </cell>
          <cell r="Y23">
            <v>223.8</v>
          </cell>
          <cell r="Z23">
            <v>245.6</v>
          </cell>
          <cell r="AA23">
            <v>227.5</v>
          </cell>
        </row>
        <row r="26">
          <cell r="P26">
            <v>21797.8</v>
          </cell>
          <cell r="Q26">
            <v>17100.7</v>
          </cell>
          <cell r="R26">
            <v>16961.599999999999</v>
          </cell>
          <cell r="S26">
            <v>18373.099999999999</v>
          </cell>
          <cell r="T26">
            <v>16997.3</v>
          </cell>
          <cell r="U26">
            <v>16427</v>
          </cell>
          <cell r="V26">
            <v>16493.3</v>
          </cell>
          <cell r="W26">
            <v>17110.400000000001</v>
          </cell>
          <cell r="X26">
            <v>16901</v>
          </cell>
          <cell r="Y26">
            <v>15209.9</v>
          </cell>
          <cell r="Z26">
            <v>17038.5</v>
          </cell>
          <cell r="AA26">
            <v>17538.900000000001</v>
          </cell>
        </row>
        <row r="29">
          <cell r="P29">
            <v>4142.6000000000004</v>
          </cell>
          <cell r="Q29">
            <v>4157.3999999999996</v>
          </cell>
          <cell r="R29">
            <v>4844.7</v>
          </cell>
          <cell r="S29">
            <v>4087.7</v>
          </cell>
          <cell r="T29">
            <v>5115.3</v>
          </cell>
          <cell r="U29">
            <v>4165.2</v>
          </cell>
          <cell r="V29">
            <v>4697.2</v>
          </cell>
          <cell r="W29">
            <v>4798.3999999999996</v>
          </cell>
          <cell r="X29">
            <v>4197.7</v>
          </cell>
          <cell r="Y29">
            <v>5307.2</v>
          </cell>
          <cell r="Z29">
            <v>4100.1000000000004</v>
          </cell>
          <cell r="AA29">
            <v>4495.1000000000004</v>
          </cell>
        </row>
        <row r="30">
          <cell r="P30">
            <v>2466.9</v>
          </cell>
          <cell r="Q30">
            <v>2569</v>
          </cell>
          <cell r="R30">
            <v>3012.3</v>
          </cell>
          <cell r="S30">
            <v>2512.9</v>
          </cell>
          <cell r="T30">
            <v>3049.3</v>
          </cell>
          <cell r="U30">
            <v>2480</v>
          </cell>
          <cell r="V30">
            <v>2840.6</v>
          </cell>
          <cell r="W30">
            <v>2773.3</v>
          </cell>
          <cell r="X30">
            <v>2455.9</v>
          </cell>
          <cell r="Y30">
            <v>2825.5</v>
          </cell>
          <cell r="Z30">
            <v>2460</v>
          </cell>
          <cell r="AA30">
            <v>2601.8000000000002</v>
          </cell>
        </row>
        <row r="33">
          <cell r="P33">
            <v>786.5</v>
          </cell>
          <cell r="Q33">
            <v>779.6</v>
          </cell>
          <cell r="R33">
            <v>773.4</v>
          </cell>
          <cell r="S33">
            <v>793</v>
          </cell>
          <cell r="T33">
            <v>786.1</v>
          </cell>
          <cell r="U33">
            <v>801.8</v>
          </cell>
          <cell r="V33">
            <v>790.6</v>
          </cell>
          <cell r="W33">
            <v>792.5</v>
          </cell>
          <cell r="X33">
            <v>808.8</v>
          </cell>
          <cell r="Y33">
            <v>794.6</v>
          </cell>
          <cell r="Z33">
            <v>805.3</v>
          </cell>
          <cell r="AA33">
            <v>782.8</v>
          </cell>
        </row>
        <row r="34">
          <cell r="P34">
            <v>1176.7</v>
          </cell>
          <cell r="Q34">
            <v>827.5</v>
          </cell>
          <cell r="R34">
            <v>1016.5</v>
          </cell>
          <cell r="S34">
            <v>1231.5999999999999</v>
          </cell>
          <cell r="T34">
            <v>1364.1</v>
          </cell>
          <cell r="U34">
            <v>1141.2</v>
          </cell>
          <cell r="V34">
            <v>1224.5</v>
          </cell>
          <cell r="W34">
            <v>1389.9</v>
          </cell>
          <cell r="X34">
            <v>1102.2</v>
          </cell>
          <cell r="Y34">
            <v>1042.2</v>
          </cell>
          <cell r="Z34">
            <v>1146.5</v>
          </cell>
          <cell r="AA34">
            <v>1052.4000000000001</v>
          </cell>
        </row>
        <row r="38">
          <cell r="P38">
            <v>1684.8</v>
          </cell>
          <cell r="Q38">
            <v>1971.1</v>
          </cell>
          <cell r="R38">
            <v>1770.4</v>
          </cell>
          <cell r="S38">
            <v>1837.7</v>
          </cell>
          <cell r="T38">
            <v>1824.1</v>
          </cell>
          <cell r="U38">
            <v>1682</v>
          </cell>
          <cell r="V38">
            <v>2069.8000000000002</v>
          </cell>
          <cell r="W38">
            <v>1660.4</v>
          </cell>
          <cell r="X38">
            <v>1559</v>
          </cell>
          <cell r="Y38">
            <v>2022.1</v>
          </cell>
          <cell r="Z38">
            <v>1770.5</v>
          </cell>
          <cell r="AA38">
            <v>2064.6</v>
          </cell>
        </row>
        <row r="39">
          <cell r="P39">
            <v>876.2</v>
          </cell>
          <cell r="Q39">
            <v>817.7</v>
          </cell>
          <cell r="R39">
            <v>191.3</v>
          </cell>
          <cell r="S39">
            <v>77.7</v>
          </cell>
          <cell r="T39">
            <v>49.7</v>
          </cell>
          <cell r="U39">
            <v>42.3</v>
          </cell>
          <cell r="V39">
            <v>49.5</v>
          </cell>
          <cell r="W39">
            <v>40</v>
          </cell>
          <cell r="X39">
            <v>37.6</v>
          </cell>
          <cell r="Y39">
            <v>103.8</v>
          </cell>
          <cell r="Z39">
            <v>338.5</v>
          </cell>
          <cell r="AA39">
            <v>689.9</v>
          </cell>
        </row>
        <row r="43">
          <cell r="P43">
            <v>112.2</v>
          </cell>
          <cell r="Q43">
            <v>108.1</v>
          </cell>
          <cell r="R43">
            <v>100</v>
          </cell>
          <cell r="S43">
            <v>111.4</v>
          </cell>
          <cell r="T43">
            <v>102.7</v>
          </cell>
          <cell r="U43">
            <v>99.2</v>
          </cell>
          <cell r="V43">
            <v>102.1</v>
          </cell>
          <cell r="W43">
            <v>98.2</v>
          </cell>
          <cell r="X43">
            <v>100.5</v>
          </cell>
          <cell r="Y43">
            <v>98.6</v>
          </cell>
          <cell r="Z43">
            <v>102</v>
          </cell>
          <cell r="AA43">
            <v>98.1</v>
          </cell>
        </row>
        <row r="44">
          <cell r="P44">
            <v>34</v>
          </cell>
          <cell r="Q44">
            <v>33.799999999999997</v>
          </cell>
          <cell r="R44">
            <v>31.2</v>
          </cell>
          <cell r="S44">
            <v>31.8</v>
          </cell>
          <cell r="T44">
            <v>32.5</v>
          </cell>
          <cell r="U44">
            <v>35.6</v>
          </cell>
          <cell r="V44">
            <v>35</v>
          </cell>
          <cell r="W44">
            <v>34</v>
          </cell>
          <cell r="X44">
            <v>33.9</v>
          </cell>
          <cell r="Y44">
            <v>34.1</v>
          </cell>
          <cell r="Z44">
            <v>33.6</v>
          </cell>
          <cell r="AA44">
            <v>33.4</v>
          </cell>
        </row>
        <row r="51">
          <cell r="P51">
            <v>1030.7</v>
          </cell>
          <cell r="Q51">
            <v>955.3</v>
          </cell>
          <cell r="R51">
            <v>976.9</v>
          </cell>
          <cell r="S51">
            <v>1064.7</v>
          </cell>
          <cell r="T51">
            <v>835.7</v>
          </cell>
          <cell r="U51">
            <v>848.5</v>
          </cell>
          <cell r="V51">
            <v>931.6</v>
          </cell>
          <cell r="W51">
            <v>979.2</v>
          </cell>
          <cell r="X51">
            <v>833.4</v>
          </cell>
          <cell r="Y51">
            <v>655.7</v>
          </cell>
          <cell r="Z51">
            <v>721.3</v>
          </cell>
          <cell r="AA51">
            <v>787.5</v>
          </cell>
        </row>
        <row r="54">
          <cell r="P54">
            <v>126.9</v>
          </cell>
          <cell r="Q54">
            <v>146.69999999999999</v>
          </cell>
          <cell r="R54">
            <v>132.6</v>
          </cell>
          <cell r="S54">
            <v>136.80000000000001</v>
          </cell>
          <cell r="T54">
            <v>134.4</v>
          </cell>
          <cell r="U54">
            <v>129.1</v>
          </cell>
          <cell r="V54">
            <v>149.1</v>
          </cell>
          <cell r="W54">
            <v>124</v>
          </cell>
          <cell r="X54">
            <v>112.5</v>
          </cell>
          <cell r="Y54">
            <v>148.80000000000001</v>
          </cell>
          <cell r="Z54">
            <v>128.30000000000001</v>
          </cell>
          <cell r="AA54">
            <v>147.19999999999999</v>
          </cell>
        </row>
        <row r="55">
          <cell r="P55">
            <v>0.2</v>
          </cell>
          <cell r="Q55">
            <v>0.3</v>
          </cell>
          <cell r="R55">
            <v>0.4</v>
          </cell>
          <cell r="S55">
            <v>0.2</v>
          </cell>
          <cell r="T55">
            <v>0.5</v>
          </cell>
          <cell r="U55">
            <v>0.2</v>
          </cell>
          <cell r="V55">
            <v>0.2</v>
          </cell>
          <cell r="W55">
            <v>0.1</v>
          </cell>
          <cell r="X55">
            <v>0.1</v>
          </cell>
          <cell r="Z55">
            <v>0.1</v>
          </cell>
          <cell r="AA55">
            <v>0.1</v>
          </cell>
        </row>
        <row r="80">
          <cell r="P80">
            <v>419.1</v>
          </cell>
          <cell r="Q80">
            <v>563.1</v>
          </cell>
          <cell r="R80">
            <v>539.29999999999995</v>
          </cell>
          <cell r="S80">
            <v>549.1</v>
          </cell>
          <cell r="T80">
            <v>459</v>
          </cell>
          <cell r="U80">
            <v>441.1</v>
          </cell>
          <cell r="V80">
            <v>424</v>
          </cell>
          <cell r="W80">
            <v>435.7</v>
          </cell>
          <cell r="X80">
            <v>392.7</v>
          </cell>
          <cell r="Y80">
            <v>377.6</v>
          </cell>
          <cell r="Z80">
            <v>419.9</v>
          </cell>
        </row>
        <row r="82">
          <cell r="P82">
            <v>2.5</v>
          </cell>
          <cell r="Q82">
            <v>2.4</v>
          </cell>
          <cell r="R82">
            <v>2.4</v>
          </cell>
          <cell r="S82">
            <v>2.6</v>
          </cell>
          <cell r="T82">
            <v>2.6</v>
          </cell>
          <cell r="U82">
            <v>2.6</v>
          </cell>
          <cell r="V82">
            <v>2.7</v>
          </cell>
          <cell r="W82">
            <v>2.6</v>
          </cell>
          <cell r="X82">
            <v>2.5</v>
          </cell>
          <cell r="Y82">
            <v>2.8</v>
          </cell>
          <cell r="Z82">
            <v>2.5</v>
          </cell>
        </row>
        <row r="98">
          <cell r="P98">
            <v>736.3</v>
          </cell>
          <cell r="Q98">
            <v>1040.5</v>
          </cell>
          <cell r="R98">
            <v>766.8</v>
          </cell>
          <cell r="S98">
            <v>785.8</v>
          </cell>
          <cell r="T98">
            <v>959</v>
          </cell>
          <cell r="U98">
            <v>754.7</v>
          </cell>
          <cell r="V98">
            <v>760</v>
          </cell>
          <cell r="W98">
            <v>1012.4</v>
          </cell>
          <cell r="X98">
            <v>771.9</v>
          </cell>
          <cell r="Y98">
            <v>927.8</v>
          </cell>
          <cell r="Z98">
            <v>813.4</v>
          </cell>
        </row>
        <row r="136">
          <cell r="P136">
            <v>75.099999999999994</v>
          </cell>
          <cell r="Q136">
            <v>23.1</v>
          </cell>
          <cell r="R136">
            <v>53.2</v>
          </cell>
          <cell r="S136">
            <v>1957.6</v>
          </cell>
          <cell r="T136">
            <v>188.6</v>
          </cell>
          <cell r="U136">
            <v>65.5</v>
          </cell>
          <cell r="W136">
            <v>37.299999999999997</v>
          </cell>
          <cell r="X136">
            <v>21.2</v>
          </cell>
          <cell r="Y136">
            <v>99.7</v>
          </cell>
          <cell r="Z136">
            <v>15.3</v>
          </cell>
        </row>
        <row r="137"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9">
          <cell r="P139">
            <v>0</v>
          </cell>
          <cell r="Q139">
            <v>0</v>
          </cell>
          <cell r="T139">
            <v>0</v>
          </cell>
          <cell r="U139">
            <v>0</v>
          </cell>
          <cell r="W139">
            <v>0</v>
          </cell>
        </row>
      </sheetData>
      <sheetData sheetId="5"/>
      <sheetData sheetId="6">
        <row r="12">
          <cell r="P12">
            <v>11648</v>
          </cell>
          <cell r="Q12">
            <v>10213.799999999999</v>
          </cell>
          <cell r="R12">
            <v>9585.4</v>
          </cell>
          <cell r="S12">
            <v>10858.6</v>
          </cell>
          <cell r="T12">
            <v>10904.2</v>
          </cell>
          <cell r="U12">
            <v>9130.1</v>
          </cell>
          <cell r="V12">
            <v>8562.7000000000007</v>
          </cell>
          <cell r="W12">
            <v>8963.7000000000007</v>
          </cell>
          <cell r="X12">
            <v>9138.6</v>
          </cell>
          <cell r="Y12">
            <v>9173.7000000000007</v>
          </cell>
          <cell r="Z12">
            <v>9036.2000000000007</v>
          </cell>
          <cell r="AA12">
            <v>10036.700000000001</v>
          </cell>
        </row>
        <row r="13">
          <cell r="P13">
            <v>12491.3</v>
          </cell>
          <cell r="Q13">
            <v>14806.1</v>
          </cell>
          <cell r="R13">
            <v>11688.1</v>
          </cell>
          <cell r="S13">
            <v>35827.4</v>
          </cell>
          <cell r="T13">
            <v>11062.1</v>
          </cell>
          <cell r="U13">
            <v>11699.5</v>
          </cell>
          <cell r="V13">
            <v>16789.099999999999</v>
          </cell>
          <cell r="W13">
            <v>11811.5</v>
          </cell>
          <cell r="X13">
            <v>11808.5</v>
          </cell>
          <cell r="Y13">
            <v>19174.5</v>
          </cell>
          <cell r="Z13">
            <v>20761.7</v>
          </cell>
          <cell r="AA13">
            <v>15510.9</v>
          </cell>
        </row>
        <row r="14">
          <cell r="P14">
            <v>9395.6</v>
          </cell>
          <cell r="Q14">
            <v>3826.2</v>
          </cell>
          <cell r="R14">
            <v>4821.7</v>
          </cell>
          <cell r="S14">
            <v>5219.8</v>
          </cell>
          <cell r="T14">
            <v>6756</v>
          </cell>
          <cell r="U14">
            <v>5569.2</v>
          </cell>
          <cell r="V14">
            <v>6058.4</v>
          </cell>
          <cell r="W14">
            <v>7760.5</v>
          </cell>
          <cell r="X14">
            <v>4915.1000000000004</v>
          </cell>
          <cell r="Y14">
            <v>5517.6</v>
          </cell>
          <cell r="Z14">
            <v>4922.8</v>
          </cell>
          <cell r="AA14">
            <v>5046.6000000000004</v>
          </cell>
        </row>
        <row r="15">
          <cell r="P15">
            <v>252.3</v>
          </cell>
          <cell r="Q15">
            <v>151.5</v>
          </cell>
          <cell r="R15">
            <v>140.30000000000001</v>
          </cell>
          <cell r="S15">
            <v>239</v>
          </cell>
          <cell r="T15">
            <v>273.10000000000002</v>
          </cell>
          <cell r="U15">
            <v>280</v>
          </cell>
          <cell r="V15">
            <v>238.9</v>
          </cell>
          <cell r="W15">
            <v>191.7</v>
          </cell>
          <cell r="X15">
            <v>222.3</v>
          </cell>
          <cell r="Y15">
            <v>232.7</v>
          </cell>
          <cell r="Z15">
            <v>204.1</v>
          </cell>
          <cell r="AA15">
            <v>319.3</v>
          </cell>
        </row>
        <row r="18">
          <cell r="P18">
            <v>163.69999999999999</v>
          </cell>
          <cell r="Q18">
            <v>486.5</v>
          </cell>
          <cell r="R18">
            <v>1757.6</v>
          </cell>
          <cell r="S18">
            <v>271.39999999999998</v>
          </cell>
          <cell r="T18">
            <v>200.3</v>
          </cell>
          <cell r="U18">
            <v>140.1</v>
          </cell>
          <cell r="V18">
            <v>156.9</v>
          </cell>
          <cell r="W18">
            <v>313</v>
          </cell>
          <cell r="X18">
            <v>1478.9</v>
          </cell>
          <cell r="Y18">
            <v>175.3</v>
          </cell>
          <cell r="Z18">
            <v>110</v>
          </cell>
          <cell r="AA18">
            <v>95</v>
          </cell>
        </row>
        <row r="19">
          <cell r="P19">
            <v>330</v>
          </cell>
          <cell r="Q19">
            <v>207.4</v>
          </cell>
          <cell r="R19">
            <v>184.7</v>
          </cell>
          <cell r="S19">
            <v>4032.4</v>
          </cell>
          <cell r="T19">
            <v>384.1</v>
          </cell>
          <cell r="U19">
            <v>286</v>
          </cell>
          <cell r="V19">
            <v>330.5</v>
          </cell>
          <cell r="W19">
            <v>144.5</v>
          </cell>
          <cell r="X19">
            <v>223.9</v>
          </cell>
          <cell r="Y19">
            <v>3417.9</v>
          </cell>
          <cell r="Z19">
            <v>285.5</v>
          </cell>
          <cell r="AA19">
            <v>162.9</v>
          </cell>
        </row>
        <row r="20">
          <cell r="P20">
            <v>960</v>
          </cell>
          <cell r="Q20">
            <v>1157.3</v>
          </cell>
          <cell r="R20">
            <v>1093.0999999999999</v>
          </cell>
          <cell r="S20">
            <v>1127</v>
          </cell>
          <cell r="T20">
            <v>1220</v>
          </cell>
          <cell r="U20">
            <v>1165.4000000000001</v>
          </cell>
          <cell r="V20">
            <v>1269.3</v>
          </cell>
          <cell r="W20">
            <v>1190.0999999999999</v>
          </cell>
          <cell r="X20">
            <v>1164.5</v>
          </cell>
          <cell r="Y20">
            <v>1318.8</v>
          </cell>
          <cell r="Z20">
            <v>1159.8</v>
          </cell>
          <cell r="AA20">
            <v>1281.3</v>
          </cell>
        </row>
        <row r="21">
          <cell r="P21">
            <v>215.2</v>
          </cell>
          <cell r="Q21">
            <v>203.6</v>
          </cell>
          <cell r="R21">
            <v>203.9</v>
          </cell>
          <cell r="S21">
            <v>200.9</v>
          </cell>
          <cell r="T21">
            <v>203.5</v>
          </cell>
          <cell r="U21">
            <v>189.4</v>
          </cell>
          <cell r="V21">
            <v>209.1</v>
          </cell>
          <cell r="W21">
            <v>196.8</v>
          </cell>
          <cell r="X21">
            <v>184.5</v>
          </cell>
          <cell r="Y21">
            <v>217.9</v>
          </cell>
          <cell r="Z21">
            <v>181</v>
          </cell>
          <cell r="AA21">
            <v>188.4</v>
          </cell>
        </row>
        <row r="22">
          <cell r="P22">
            <v>96.4</v>
          </cell>
          <cell r="Q22">
            <v>147</v>
          </cell>
          <cell r="R22">
            <v>97.7</v>
          </cell>
          <cell r="S22">
            <v>104.9</v>
          </cell>
          <cell r="T22">
            <v>130</v>
          </cell>
          <cell r="U22">
            <v>123.3</v>
          </cell>
          <cell r="V22">
            <v>85.5</v>
          </cell>
          <cell r="W22">
            <v>89</v>
          </cell>
          <cell r="X22">
            <v>89.5</v>
          </cell>
          <cell r="Y22">
            <v>90.6</v>
          </cell>
          <cell r="Z22">
            <v>84.9</v>
          </cell>
          <cell r="AA22">
            <v>112.2</v>
          </cell>
        </row>
        <row r="23">
          <cell r="P23">
            <v>1257.9000000000001</v>
          </cell>
          <cell r="Q23">
            <v>1418.1</v>
          </cell>
          <cell r="R23">
            <v>1202.8</v>
          </cell>
          <cell r="S23">
            <v>1667.6</v>
          </cell>
          <cell r="T23">
            <v>1679.8</v>
          </cell>
          <cell r="U23">
            <v>1365.9</v>
          </cell>
          <cell r="V23">
            <v>1348.4</v>
          </cell>
          <cell r="W23">
            <v>1711.5</v>
          </cell>
          <cell r="X23">
            <v>1381</v>
          </cell>
          <cell r="Y23">
            <v>1458.9</v>
          </cell>
          <cell r="Z23">
            <v>1747.9</v>
          </cell>
          <cell r="AA23">
            <v>1718.5</v>
          </cell>
        </row>
        <row r="24">
          <cell r="P24">
            <v>47.1</v>
          </cell>
          <cell r="Q24">
            <v>70.5</v>
          </cell>
          <cell r="R24">
            <v>186.5</v>
          </cell>
          <cell r="S24">
            <v>184.7</v>
          </cell>
          <cell r="T24">
            <v>96</v>
          </cell>
          <cell r="U24">
            <v>60.7</v>
          </cell>
          <cell r="V24">
            <v>88</v>
          </cell>
          <cell r="W24">
            <v>407</v>
          </cell>
          <cell r="X24">
            <v>65.8</v>
          </cell>
          <cell r="Y24">
            <v>46</v>
          </cell>
          <cell r="Z24">
            <v>78.099999999999994</v>
          </cell>
          <cell r="AA24">
            <v>239.6</v>
          </cell>
        </row>
        <row r="25">
          <cell r="P25">
            <v>147.4</v>
          </cell>
          <cell r="Q25">
            <v>178.1</v>
          </cell>
          <cell r="R25">
            <v>206.9</v>
          </cell>
          <cell r="S25">
            <v>214.9</v>
          </cell>
          <cell r="T25">
            <v>210.1</v>
          </cell>
          <cell r="U25">
            <v>203.5</v>
          </cell>
          <cell r="V25">
            <v>203</v>
          </cell>
          <cell r="W25">
            <v>206.8</v>
          </cell>
          <cell r="X25">
            <v>216.2</v>
          </cell>
          <cell r="Y25">
            <v>223.8</v>
          </cell>
          <cell r="Z25">
            <v>245.6</v>
          </cell>
          <cell r="AA25">
            <v>227.5</v>
          </cell>
        </row>
        <row r="28">
          <cell r="P28">
            <v>21797.8</v>
          </cell>
          <cell r="Q28">
            <v>17100.7</v>
          </cell>
          <cell r="R28">
            <v>16961.599999999999</v>
          </cell>
          <cell r="S28">
            <v>18373.099999999999</v>
          </cell>
          <cell r="T28">
            <v>16997.3</v>
          </cell>
          <cell r="U28">
            <v>16427</v>
          </cell>
          <cell r="V28">
            <v>16493.3</v>
          </cell>
          <cell r="W28">
            <v>17110.400000000001</v>
          </cell>
          <cell r="X28">
            <v>16901</v>
          </cell>
          <cell r="Y28">
            <v>15209.9</v>
          </cell>
          <cell r="Z28">
            <v>17038.5</v>
          </cell>
          <cell r="AA28">
            <v>17538.900000000001</v>
          </cell>
        </row>
        <row r="30">
          <cell r="P30">
            <v>4142.6000000000004</v>
          </cell>
          <cell r="Q30">
            <v>4157.3999999999996</v>
          </cell>
          <cell r="R30">
            <v>4844.7</v>
          </cell>
          <cell r="S30">
            <v>4087.7</v>
          </cell>
          <cell r="T30">
            <v>5115.3</v>
          </cell>
          <cell r="U30">
            <v>4165.2</v>
          </cell>
          <cell r="V30">
            <v>4697.2</v>
          </cell>
          <cell r="W30">
            <v>4798.3999999999996</v>
          </cell>
          <cell r="X30">
            <v>4197.7</v>
          </cell>
          <cell r="Y30">
            <v>5307.2</v>
          </cell>
          <cell r="Z30">
            <v>4100.1000000000004</v>
          </cell>
          <cell r="AA30">
            <v>4495.1000000000004</v>
          </cell>
        </row>
        <row r="31">
          <cell r="P31">
            <v>2466.9</v>
          </cell>
          <cell r="Q31">
            <v>2569</v>
          </cell>
          <cell r="R31">
            <v>3012.3</v>
          </cell>
          <cell r="S31">
            <v>2512.9</v>
          </cell>
          <cell r="T31">
            <v>3049.3</v>
          </cell>
          <cell r="U31">
            <v>2480</v>
          </cell>
          <cell r="V31">
            <v>2840.6</v>
          </cell>
          <cell r="W31">
            <v>2773.3</v>
          </cell>
          <cell r="X31">
            <v>2455.9</v>
          </cell>
          <cell r="Y31">
            <v>2825.5</v>
          </cell>
          <cell r="Z31">
            <v>2460</v>
          </cell>
          <cell r="AA31">
            <v>2601.8000000000002</v>
          </cell>
        </row>
        <row r="32">
          <cell r="P32">
            <v>1505.7</v>
          </cell>
          <cell r="Q32">
            <v>451.9</v>
          </cell>
          <cell r="R32">
            <v>618.1</v>
          </cell>
          <cell r="S32">
            <v>998.8</v>
          </cell>
          <cell r="T32">
            <v>937.2</v>
          </cell>
          <cell r="U32">
            <v>308.60000000000002</v>
          </cell>
          <cell r="V32">
            <v>688.1</v>
          </cell>
          <cell r="W32">
            <v>596.79999999999995</v>
          </cell>
          <cell r="X32">
            <v>675.3</v>
          </cell>
          <cell r="Y32">
            <v>795.2</v>
          </cell>
          <cell r="Z32">
            <v>792.4</v>
          </cell>
          <cell r="AA32">
            <v>837.4</v>
          </cell>
        </row>
        <row r="33">
          <cell r="P33">
            <v>2360.6999999999998</v>
          </cell>
          <cell r="Q33">
            <v>1604</v>
          </cell>
          <cell r="R33">
            <v>1598.2</v>
          </cell>
          <cell r="S33">
            <v>1939.5</v>
          </cell>
          <cell r="T33">
            <v>1754.3</v>
          </cell>
          <cell r="U33">
            <v>1833.9</v>
          </cell>
          <cell r="V33">
            <v>1901.2</v>
          </cell>
          <cell r="W33">
            <v>1892.2</v>
          </cell>
          <cell r="X33">
            <v>2119.9</v>
          </cell>
          <cell r="Y33">
            <v>1753.2</v>
          </cell>
          <cell r="Z33">
            <v>1800.8</v>
          </cell>
          <cell r="AA33">
            <v>1713</v>
          </cell>
        </row>
        <row r="34">
          <cell r="P34">
            <v>46.2</v>
          </cell>
          <cell r="Q34">
            <v>26.2</v>
          </cell>
          <cell r="R34">
            <v>30.4</v>
          </cell>
          <cell r="S34">
            <v>60</v>
          </cell>
          <cell r="T34">
            <v>29.6</v>
          </cell>
          <cell r="U34">
            <v>49.5</v>
          </cell>
          <cell r="V34">
            <v>46.3</v>
          </cell>
          <cell r="W34">
            <v>45.1</v>
          </cell>
          <cell r="X34">
            <v>41</v>
          </cell>
          <cell r="Y34">
            <v>34.700000000000003</v>
          </cell>
          <cell r="Z34">
            <v>50.3</v>
          </cell>
          <cell r="AA34">
            <v>40.9</v>
          </cell>
        </row>
        <row r="35">
          <cell r="P35">
            <v>786.5</v>
          </cell>
          <cell r="Q35">
            <v>779.6</v>
          </cell>
          <cell r="R35">
            <v>773.4</v>
          </cell>
          <cell r="S35">
            <v>793</v>
          </cell>
          <cell r="T35">
            <v>786.1</v>
          </cell>
          <cell r="U35">
            <v>801.8</v>
          </cell>
          <cell r="V35">
            <v>790.6</v>
          </cell>
          <cell r="W35">
            <v>792.5</v>
          </cell>
          <cell r="X35">
            <v>808.8</v>
          </cell>
          <cell r="Y35">
            <v>794.6</v>
          </cell>
          <cell r="Z35">
            <v>805.3</v>
          </cell>
          <cell r="AA35">
            <v>782.8</v>
          </cell>
        </row>
        <row r="36">
          <cell r="P36">
            <v>1176.7</v>
          </cell>
          <cell r="Q36">
            <v>827.5</v>
          </cell>
          <cell r="R36">
            <v>1016.5</v>
          </cell>
          <cell r="S36">
            <v>1231.5999999999999</v>
          </cell>
          <cell r="T36">
            <v>1364.1</v>
          </cell>
          <cell r="U36">
            <v>1141.2</v>
          </cell>
          <cell r="V36">
            <v>1224.5</v>
          </cell>
          <cell r="W36">
            <v>1389.9</v>
          </cell>
          <cell r="X36">
            <v>1102.2</v>
          </cell>
          <cell r="Y36">
            <v>1042.2</v>
          </cell>
          <cell r="Z36">
            <v>1146.5</v>
          </cell>
          <cell r="AA36">
            <v>1052.4000000000001</v>
          </cell>
        </row>
        <row r="37">
          <cell r="P37">
            <v>3.4</v>
          </cell>
          <cell r="Q37">
            <v>3.4</v>
          </cell>
          <cell r="R37">
            <v>3.4</v>
          </cell>
          <cell r="S37">
            <v>4.5</v>
          </cell>
          <cell r="T37">
            <v>3.4</v>
          </cell>
          <cell r="U37">
            <v>1.1000000000000001</v>
          </cell>
          <cell r="V37">
            <v>4</v>
          </cell>
          <cell r="W37">
            <v>7</v>
          </cell>
          <cell r="X37">
            <v>15.3</v>
          </cell>
          <cell r="Y37">
            <v>7.2</v>
          </cell>
          <cell r="Z37">
            <v>5</v>
          </cell>
          <cell r="AA37">
            <v>3.7</v>
          </cell>
        </row>
        <row r="39">
          <cell r="P39">
            <v>1684.8</v>
          </cell>
          <cell r="Q39">
            <v>1971.1</v>
          </cell>
          <cell r="R39">
            <v>1770.4</v>
          </cell>
          <cell r="S39">
            <v>1837.7</v>
          </cell>
          <cell r="T39">
            <v>1824.1</v>
          </cell>
          <cell r="U39">
            <v>1682</v>
          </cell>
          <cell r="V39">
            <v>2069.8000000000002</v>
          </cell>
          <cell r="W39">
            <v>1660.4</v>
          </cell>
          <cell r="X39">
            <v>1559</v>
          </cell>
          <cell r="Y39">
            <v>2022.1</v>
          </cell>
          <cell r="Z39">
            <v>1770.5</v>
          </cell>
          <cell r="AA39">
            <v>2064.6</v>
          </cell>
        </row>
        <row r="40">
          <cell r="P40">
            <v>876.2</v>
          </cell>
          <cell r="Q40">
            <v>817.7</v>
          </cell>
          <cell r="R40">
            <v>191.3</v>
          </cell>
          <cell r="S40">
            <v>77.7</v>
          </cell>
          <cell r="T40">
            <v>49.7</v>
          </cell>
          <cell r="U40">
            <v>42.3</v>
          </cell>
          <cell r="V40">
            <v>49.5</v>
          </cell>
          <cell r="W40">
            <v>40</v>
          </cell>
          <cell r="X40">
            <v>37.6</v>
          </cell>
          <cell r="Y40">
            <v>103.8</v>
          </cell>
          <cell r="Z40">
            <v>338.5</v>
          </cell>
          <cell r="AA40">
            <v>689.9</v>
          </cell>
        </row>
        <row r="41">
          <cell r="P41">
            <v>112.2</v>
          </cell>
          <cell r="Q41">
            <v>108.1</v>
          </cell>
          <cell r="R41">
            <v>100</v>
          </cell>
          <cell r="S41">
            <v>111.4</v>
          </cell>
          <cell r="T41">
            <v>102.7</v>
          </cell>
          <cell r="U41">
            <v>99.2</v>
          </cell>
          <cell r="V41">
            <v>102.1</v>
          </cell>
          <cell r="W41">
            <v>98.2</v>
          </cell>
          <cell r="X41">
            <v>100.5</v>
          </cell>
          <cell r="Y41">
            <v>98.6</v>
          </cell>
          <cell r="Z41">
            <v>102</v>
          </cell>
          <cell r="AA41">
            <v>98.1</v>
          </cell>
        </row>
        <row r="42">
          <cell r="P42">
            <v>34</v>
          </cell>
          <cell r="Q42">
            <v>33.799999999999997</v>
          </cell>
          <cell r="R42">
            <v>31.2</v>
          </cell>
          <cell r="S42">
            <v>31.8</v>
          </cell>
          <cell r="T42">
            <v>32.5</v>
          </cell>
          <cell r="U42">
            <v>35.6</v>
          </cell>
          <cell r="V42">
            <v>35</v>
          </cell>
          <cell r="W42">
            <v>34</v>
          </cell>
          <cell r="X42">
            <v>33.9</v>
          </cell>
          <cell r="Y42">
            <v>34.1</v>
          </cell>
          <cell r="Z42">
            <v>33.6</v>
          </cell>
          <cell r="AA42">
            <v>33.4</v>
          </cell>
        </row>
        <row r="43">
          <cell r="P43">
            <v>204.6</v>
          </cell>
          <cell r="Q43">
            <v>168.4</v>
          </cell>
          <cell r="R43">
            <v>269.89999999999998</v>
          </cell>
          <cell r="S43">
            <v>160.6</v>
          </cell>
          <cell r="T43">
            <v>174.9</v>
          </cell>
          <cell r="U43">
            <v>277.5</v>
          </cell>
          <cell r="V43">
            <v>163.19999999999999</v>
          </cell>
          <cell r="W43">
            <v>157.6</v>
          </cell>
          <cell r="X43">
            <v>138.1</v>
          </cell>
          <cell r="Y43">
            <v>156.19999999999999</v>
          </cell>
          <cell r="Z43">
            <v>168.6</v>
          </cell>
          <cell r="AA43">
            <v>200.1</v>
          </cell>
        </row>
        <row r="45">
          <cell r="P45">
            <v>1030.7</v>
          </cell>
          <cell r="Q45">
            <v>955.3</v>
          </cell>
          <cell r="R45">
            <v>976.9</v>
          </cell>
          <cell r="S45">
            <v>1064.7</v>
          </cell>
          <cell r="T45">
            <v>835.7</v>
          </cell>
          <cell r="U45">
            <v>848.5</v>
          </cell>
          <cell r="V45">
            <v>931.6</v>
          </cell>
          <cell r="W45">
            <v>979.2</v>
          </cell>
          <cell r="X45">
            <v>833.4</v>
          </cell>
          <cell r="Y45">
            <v>655.7</v>
          </cell>
          <cell r="Z45">
            <v>721.3</v>
          </cell>
          <cell r="AA45">
            <v>787.5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P47">
            <v>126.9</v>
          </cell>
          <cell r="Q47">
            <v>146.69999999999999</v>
          </cell>
          <cell r="R47">
            <v>132.6</v>
          </cell>
          <cell r="S47">
            <v>136.80000000000001</v>
          </cell>
          <cell r="T47">
            <v>134.4</v>
          </cell>
          <cell r="U47">
            <v>129.1</v>
          </cell>
          <cell r="V47">
            <v>149.1</v>
          </cell>
          <cell r="W47">
            <v>124</v>
          </cell>
          <cell r="X47">
            <v>112.5</v>
          </cell>
          <cell r="Y47">
            <v>148.80000000000001</v>
          </cell>
          <cell r="Z47">
            <v>128.30000000000001</v>
          </cell>
          <cell r="AA47">
            <v>147.19999999999999</v>
          </cell>
        </row>
        <row r="48">
          <cell r="P48">
            <v>0.2</v>
          </cell>
          <cell r="Q48">
            <v>0.3</v>
          </cell>
          <cell r="R48">
            <v>0.4</v>
          </cell>
          <cell r="S48">
            <v>0.2</v>
          </cell>
          <cell r="T48">
            <v>0.5</v>
          </cell>
          <cell r="U48">
            <v>0.2</v>
          </cell>
          <cell r="V48">
            <v>0.2</v>
          </cell>
          <cell r="W48">
            <v>0.1</v>
          </cell>
          <cell r="X48">
            <v>0.1</v>
          </cell>
          <cell r="Y48">
            <v>0.2</v>
          </cell>
          <cell r="Z48">
            <v>0.1</v>
          </cell>
          <cell r="AA48">
            <v>0.1</v>
          </cell>
        </row>
        <row r="51">
          <cell r="P51">
            <v>0.9</v>
          </cell>
          <cell r="Q51">
            <v>0</v>
          </cell>
          <cell r="R51">
            <v>0</v>
          </cell>
          <cell r="S51">
            <v>0</v>
          </cell>
          <cell r="T51">
            <v>1.8</v>
          </cell>
          <cell r="U51">
            <v>0</v>
          </cell>
          <cell r="V51">
            <v>0.1</v>
          </cell>
          <cell r="W51">
            <v>0.3</v>
          </cell>
          <cell r="X51">
            <v>1.5</v>
          </cell>
          <cell r="Y51">
            <v>0.4</v>
          </cell>
          <cell r="Z51">
            <v>0.1</v>
          </cell>
          <cell r="AA51">
            <v>1.9</v>
          </cell>
        </row>
        <row r="52"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4">
          <cell r="P54">
            <v>419.1</v>
          </cell>
          <cell r="Q54">
            <v>563.1</v>
          </cell>
          <cell r="R54">
            <v>539.29999999999995</v>
          </cell>
          <cell r="S54">
            <v>549.1</v>
          </cell>
          <cell r="T54">
            <v>459</v>
          </cell>
          <cell r="U54">
            <v>441.1</v>
          </cell>
          <cell r="V54">
            <v>424</v>
          </cell>
          <cell r="W54">
            <v>435.7</v>
          </cell>
          <cell r="X54">
            <v>392.7</v>
          </cell>
          <cell r="Y54">
            <v>377.6</v>
          </cell>
          <cell r="Z54">
            <v>419.9</v>
          </cell>
          <cell r="AA54">
            <v>422.7</v>
          </cell>
        </row>
        <row r="55">
          <cell r="P55">
            <v>2.5</v>
          </cell>
          <cell r="Q55">
            <v>2.4</v>
          </cell>
          <cell r="R55">
            <v>2.4</v>
          </cell>
          <cell r="S55">
            <v>2.6</v>
          </cell>
          <cell r="T55">
            <v>2.6</v>
          </cell>
          <cell r="U55">
            <v>2.6</v>
          </cell>
          <cell r="V55">
            <v>2.7</v>
          </cell>
          <cell r="W55">
            <v>2.6</v>
          </cell>
          <cell r="X55">
            <v>2.5</v>
          </cell>
          <cell r="Y55">
            <v>2.8</v>
          </cell>
          <cell r="Z55">
            <v>2.5</v>
          </cell>
          <cell r="AA55">
            <v>2</v>
          </cell>
        </row>
        <row r="56">
          <cell r="P56">
            <v>4.0999999999999996</v>
          </cell>
          <cell r="Q56">
            <v>3.3</v>
          </cell>
          <cell r="R56">
            <v>4</v>
          </cell>
          <cell r="S56">
            <v>3.8</v>
          </cell>
          <cell r="T56">
            <v>3.9</v>
          </cell>
          <cell r="U56">
            <v>4.3</v>
          </cell>
          <cell r="V56">
            <v>4.2</v>
          </cell>
          <cell r="W56">
            <v>4.2</v>
          </cell>
          <cell r="X56">
            <v>3.8</v>
          </cell>
          <cell r="Y56">
            <v>4.5</v>
          </cell>
          <cell r="Z56">
            <v>3.7</v>
          </cell>
          <cell r="AA56">
            <v>3.1</v>
          </cell>
        </row>
        <row r="60"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115.1</v>
          </cell>
          <cell r="W60">
            <v>212.4</v>
          </cell>
          <cell r="X60">
            <v>222.1</v>
          </cell>
          <cell r="Y60">
            <v>295.89999999999998</v>
          </cell>
          <cell r="Z60">
            <v>334.3</v>
          </cell>
          <cell r="AA60">
            <v>188.2</v>
          </cell>
        </row>
        <row r="61">
          <cell r="P61">
            <v>0.1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0.1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P62">
            <v>64.099999999999994</v>
          </cell>
          <cell r="Q62">
            <v>51.7</v>
          </cell>
          <cell r="R62">
            <v>11.5</v>
          </cell>
          <cell r="S62">
            <v>40</v>
          </cell>
          <cell r="T62">
            <v>43</v>
          </cell>
          <cell r="U62">
            <v>10.1</v>
          </cell>
          <cell r="V62">
            <v>26.9</v>
          </cell>
          <cell r="W62">
            <v>14.3</v>
          </cell>
          <cell r="X62">
            <v>16</v>
          </cell>
          <cell r="Y62">
            <v>17.600000000000001</v>
          </cell>
          <cell r="Z62">
            <v>14.3</v>
          </cell>
          <cell r="AA62">
            <v>28.2</v>
          </cell>
        </row>
        <row r="63">
          <cell r="P63">
            <v>740.7</v>
          </cell>
          <cell r="Q63">
            <v>1046.9000000000001</v>
          </cell>
          <cell r="R63">
            <v>776</v>
          </cell>
          <cell r="S63">
            <v>793.8</v>
          </cell>
          <cell r="T63">
            <v>962</v>
          </cell>
          <cell r="U63">
            <v>767.6</v>
          </cell>
          <cell r="V63">
            <v>769</v>
          </cell>
          <cell r="W63">
            <v>1018.3</v>
          </cell>
          <cell r="X63">
            <v>775.9</v>
          </cell>
          <cell r="Y63">
            <v>931.5</v>
          </cell>
          <cell r="Z63">
            <v>817.2</v>
          </cell>
          <cell r="AA63">
            <v>834.1</v>
          </cell>
        </row>
        <row r="64">
          <cell r="P64">
            <v>736.3</v>
          </cell>
          <cell r="Q64">
            <v>1040.5</v>
          </cell>
          <cell r="R64">
            <v>766.8</v>
          </cell>
          <cell r="S64">
            <v>785.8</v>
          </cell>
          <cell r="T64">
            <v>959</v>
          </cell>
          <cell r="U64">
            <v>754.7</v>
          </cell>
          <cell r="V64">
            <v>760</v>
          </cell>
          <cell r="W64">
            <v>1012.4</v>
          </cell>
          <cell r="X64">
            <v>771.9</v>
          </cell>
          <cell r="Y64">
            <v>927.8</v>
          </cell>
          <cell r="Z64">
            <v>813.4</v>
          </cell>
          <cell r="AA64">
            <v>830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ía de llenado "/>
      <sheetName val="UE"/>
      <sheetName val="data"/>
      <sheetName val="CyB"/>
      <sheetName val="Oferta"/>
      <sheetName val="TasaCambio"/>
      <sheetName val="Pendiente integrar 2021"/>
      <sheetName val="Valoración nivel de riesgo"/>
      <sheetName val="Lista de opciones"/>
      <sheetName val="TCF problem"/>
      <sheetName val="Probando 1 22"/>
      <sheetName val="Temáticas"/>
      <sheetName val="MUCI 2020 v3"/>
      <sheetName val="[MUCI 2020 v3.xlsx]__mepyd_my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DGII (EST)"/>
      <sheetName val="DGA (EST)"/>
      <sheetName val="TESORERIA (EST)"/>
      <sheetName val="cut presupuestaria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94792-5266-41C1-A346-2A339BC91F03}">
  <dimension ref="A1:EG384"/>
  <sheetViews>
    <sheetView showGridLines="0" zoomScaleNormal="100" workbookViewId="0">
      <pane xSplit="2" ySplit="8" topLeftCell="H52" activePane="bottomRight" state="frozen"/>
      <selection pane="topRight" activeCell="C1" sqref="C1"/>
      <selection pane="bottomLeft" activeCell="A9" sqref="A9"/>
      <selection pane="bottomRight" activeCell="Z72" sqref="P72:Z80"/>
    </sheetView>
  </sheetViews>
  <sheetFormatPr baseColWidth="10" defaultColWidth="11.42578125" defaultRowHeight="12.75"/>
  <cols>
    <col min="1" max="1" width="0.85546875" customWidth="1"/>
    <col min="2" max="2" width="75" customWidth="1"/>
    <col min="3" max="10" width="10.7109375" customWidth="1"/>
    <col min="11" max="14" width="13.42578125" customWidth="1"/>
    <col min="15" max="15" width="12.28515625" style="90" customWidth="1"/>
    <col min="16" max="16" width="13.5703125" style="90" customWidth="1"/>
    <col min="17" max="17" width="13.140625" style="90" customWidth="1"/>
    <col min="18" max="18" width="12.7109375" style="90" customWidth="1"/>
    <col min="19" max="20" width="12.5703125" style="90" customWidth="1"/>
    <col min="21" max="21" width="12.28515625" style="90" customWidth="1"/>
    <col min="22" max="22" width="12" style="90" customWidth="1"/>
    <col min="23" max="25" width="15" style="90" customWidth="1"/>
    <col min="26" max="27" width="13.140625" style="90" customWidth="1"/>
    <col min="28" max="28" width="13.42578125" customWidth="1"/>
    <col min="29" max="29" width="12.140625" bestFit="1" customWidth="1"/>
    <col min="30" max="30" width="11.5703125" customWidth="1"/>
  </cols>
  <sheetData>
    <row r="1" spans="2:30" ht="7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</row>
    <row r="2" spans="2:30" ht="15.7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2:30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7"/>
      <c r="AD3" s="7"/>
    </row>
    <row r="4" spans="2:30" ht="18" customHeight="1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2:30" ht="15.75" customHeight="1">
      <c r="B5" s="9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2:30" ht="14.25">
      <c r="B6" s="9" t="s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2:30" ht="20.25" customHeight="1">
      <c r="B7" s="10" t="s">
        <v>4</v>
      </c>
      <c r="C7" s="11">
        <v>2023</v>
      </c>
      <c r="D7" s="12"/>
      <c r="E7" s="12"/>
      <c r="F7" s="12"/>
      <c r="G7" s="12"/>
      <c r="H7" s="12"/>
      <c r="I7" s="12"/>
      <c r="J7" s="12"/>
      <c r="K7" s="12"/>
      <c r="L7" s="12"/>
      <c r="M7" s="13"/>
      <c r="N7" s="14"/>
      <c r="O7" s="10">
        <v>2023</v>
      </c>
      <c r="P7" s="11">
        <v>2024</v>
      </c>
      <c r="Q7" s="12"/>
      <c r="R7" s="12"/>
      <c r="S7" s="12"/>
      <c r="T7" s="12"/>
      <c r="U7" s="12"/>
      <c r="V7" s="12"/>
      <c r="W7" s="12"/>
      <c r="X7" s="12"/>
      <c r="Y7" s="12"/>
      <c r="Z7" s="13"/>
      <c r="AA7" s="14"/>
      <c r="AB7" s="10">
        <v>2024</v>
      </c>
      <c r="AC7" s="15" t="s">
        <v>5</v>
      </c>
      <c r="AD7" s="16"/>
    </row>
    <row r="8" spans="2:30" ht="24" customHeight="1">
      <c r="B8" s="17"/>
      <c r="C8" s="18" t="s">
        <v>6</v>
      </c>
      <c r="D8" s="18" t="s">
        <v>7</v>
      </c>
      <c r="E8" s="18" t="s">
        <v>8</v>
      </c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8" t="s">
        <v>15</v>
      </c>
      <c r="M8" s="18" t="s">
        <v>16</v>
      </c>
      <c r="N8" s="18" t="s">
        <v>17</v>
      </c>
      <c r="O8" s="17"/>
      <c r="P8" s="18" t="s">
        <v>6</v>
      </c>
      <c r="Q8" s="18" t="s">
        <v>7</v>
      </c>
      <c r="R8" s="18" t="s">
        <v>8</v>
      </c>
      <c r="S8" s="18" t="s">
        <v>9</v>
      </c>
      <c r="T8" s="18" t="s">
        <v>10</v>
      </c>
      <c r="U8" s="18" t="s">
        <v>11</v>
      </c>
      <c r="V8" s="18" t="s">
        <v>12</v>
      </c>
      <c r="W8" s="18" t="s">
        <v>13</v>
      </c>
      <c r="X8" s="18" t="s">
        <v>14</v>
      </c>
      <c r="Y8" s="18" t="s">
        <v>15</v>
      </c>
      <c r="Z8" s="18" t="s">
        <v>16</v>
      </c>
      <c r="AA8" s="18" t="s">
        <v>17</v>
      </c>
      <c r="AB8" s="17"/>
      <c r="AC8" s="18" t="s">
        <v>18</v>
      </c>
      <c r="AD8" s="19" t="s">
        <v>19</v>
      </c>
    </row>
    <row r="9" spans="2:30" ht="18" customHeight="1">
      <c r="B9" s="20" t="s">
        <v>20</v>
      </c>
      <c r="C9" s="21">
        <f t="shared" ref="C9:AA9" si="0">+C10+C49+C57</f>
        <v>65716.5</v>
      </c>
      <c r="D9" s="21">
        <f t="shared" si="0"/>
        <v>52816.4</v>
      </c>
      <c r="E9" s="21">
        <f t="shared" si="0"/>
        <v>60596.4</v>
      </c>
      <c r="F9" s="21">
        <f t="shared" si="0"/>
        <v>74290.8</v>
      </c>
      <c r="G9" s="21">
        <f t="shared" si="0"/>
        <v>68628.2</v>
      </c>
      <c r="H9" s="21">
        <f t="shared" si="0"/>
        <v>70971.899999999994</v>
      </c>
      <c r="I9" s="21">
        <f t="shared" si="0"/>
        <v>72338.900000000009</v>
      </c>
      <c r="J9" s="21">
        <f t="shared" si="0"/>
        <v>57335.1</v>
      </c>
      <c r="K9" s="21">
        <f t="shared" si="0"/>
        <v>58946.899999999994</v>
      </c>
      <c r="L9" s="21">
        <f t="shared" si="0"/>
        <v>59238.499999999993</v>
      </c>
      <c r="M9" s="21">
        <f t="shared" si="0"/>
        <v>61006.100000000006</v>
      </c>
      <c r="N9" s="21">
        <f t="shared" si="0"/>
        <v>65022.299999999988</v>
      </c>
      <c r="O9" s="21">
        <f>+O10+O49+O57</f>
        <v>766908.00000000012</v>
      </c>
      <c r="P9" s="21">
        <f t="shared" si="0"/>
        <v>76592.499999999985</v>
      </c>
      <c r="Q9" s="21">
        <f t="shared" si="0"/>
        <v>66254.600000000006</v>
      </c>
      <c r="R9" s="21">
        <f t="shared" si="0"/>
        <v>64833.2</v>
      </c>
      <c r="S9" s="21">
        <f t="shared" si="0"/>
        <v>94759.9</v>
      </c>
      <c r="T9" s="21">
        <f t="shared" si="0"/>
        <v>67782.600000000006</v>
      </c>
      <c r="U9" s="21">
        <f t="shared" si="0"/>
        <v>61761.499999999993</v>
      </c>
      <c r="V9" s="21">
        <f t="shared" si="0"/>
        <v>68868.200000000012</v>
      </c>
      <c r="W9" s="21">
        <f t="shared" si="0"/>
        <v>67172.999999999985</v>
      </c>
      <c r="X9" s="21">
        <f t="shared" si="0"/>
        <v>63435.499999999993</v>
      </c>
      <c r="Y9" s="21">
        <f t="shared" si="0"/>
        <v>73667.199999999997</v>
      </c>
      <c r="Z9" s="21">
        <f t="shared" si="0"/>
        <v>71871.400000000009</v>
      </c>
      <c r="AA9" s="21">
        <f t="shared" si="0"/>
        <v>69506</v>
      </c>
      <c r="AB9" s="21">
        <f>+AB10+AB49+AB57</f>
        <v>846505.60000000009</v>
      </c>
      <c r="AC9" s="21">
        <f t="shared" ref="AC9:AC71" si="1">+AB9-O9</f>
        <v>79597.599999999977</v>
      </c>
      <c r="AD9" s="21">
        <f t="shared" ref="AD9:AD51" si="2">+AC9/O9*100</f>
        <v>10.379028514502387</v>
      </c>
    </row>
    <row r="10" spans="2:30" ht="18" customHeight="1">
      <c r="B10" s="22" t="s">
        <v>21</v>
      </c>
      <c r="C10" s="23">
        <f t="shared" ref="C10:AA10" si="3">+C11+C16+C26+C44+C47+C48</f>
        <v>64573.3</v>
      </c>
      <c r="D10" s="23">
        <f t="shared" si="3"/>
        <v>51558.400000000001</v>
      </c>
      <c r="E10" s="23">
        <f t="shared" si="3"/>
        <v>59209.5</v>
      </c>
      <c r="F10" s="23">
        <f t="shared" si="3"/>
        <v>72874.400000000009</v>
      </c>
      <c r="G10" s="23">
        <f t="shared" si="3"/>
        <v>67526.8</v>
      </c>
      <c r="H10" s="23">
        <f t="shared" si="3"/>
        <v>69607.399999999994</v>
      </c>
      <c r="I10" s="23">
        <f t="shared" si="3"/>
        <v>71211</v>
      </c>
      <c r="J10" s="23">
        <f t="shared" si="3"/>
        <v>56001.599999999999</v>
      </c>
      <c r="K10" s="23">
        <f t="shared" si="3"/>
        <v>57756.299999999996</v>
      </c>
      <c r="L10" s="23">
        <f t="shared" si="3"/>
        <v>58058.499999999993</v>
      </c>
      <c r="M10" s="23">
        <f t="shared" si="3"/>
        <v>59357.8</v>
      </c>
      <c r="N10" s="23">
        <f t="shared" si="3"/>
        <v>60253.399999999987</v>
      </c>
      <c r="O10" s="23">
        <f>+O11+O16+O26+O44+O47+O48</f>
        <v>747988.4</v>
      </c>
      <c r="P10" s="23">
        <f t="shared" si="3"/>
        <v>75360.999999999985</v>
      </c>
      <c r="Q10" s="23">
        <f t="shared" si="3"/>
        <v>64587.200000000004</v>
      </c>
      <c r="R10" s="23">
        <f t="shared" si="3"/>
        <v>63500</v>
      </c>
      <c r="S10" s="23">
        <f t="shared" si="3"/>
        <v>93370.599999999991</v>
      </c>
      <c r="T10" s="23">
        <f t="shared" si="3"/>
        <v>66310.3</v>
      </c>
      <c r="U10" s="23">
        <f t="shared" si="3"/>
        <v>60535.799999999996</v>
      </c>
      <c r="V10" s="23">
        <f t="shared" si="3"/>
        <v>67526.100000000006</v>
      </c>
      <c r="W10" s="23">
        <f t="shared" si="3"/>
        <v>65485.19999999999</v>
      </c>
      <c r="X10" s="23">
        <f t="shared" si="3"/>
        <v>62020.999999999993</v>
      </c>
      <c r="Y10" s="23">
        <f t="shared" si="3"/>
        <v>72036.899999999994</v>
      </c>
      <c r="Z10" s="23">
        <f t="shared" si="3"/>
        <v>70279.400000000009</v>
      </c>
      <c r="AA10" s="23">
        <f t="shared" si="3"/>
        <v>68025.8</v>
      </c>
      <c r="AB10" s="23">
        <f>+AB11+AB16+AB26+AB44+AB47+AB48</f>
        <v>829039.3</v>
      </c>
      <c r="AC10" s="23">
        <f t="shared" si="1"/>
        <v>81050.900000000023</v>
      </c>
      <c r="AD10" s="23">
        <f t="shared" si="2"/>
        <v>10.835849860773244</v>
      </c>
    </row>
    <row r="11" spans="2:30" ht="18" customHeight="1">
      <c r="B11" s="22" t="s">
        <v>22</v>
      </c>
      <c r="C11" s="23">
        <f t="shared" ref="C11:P11" si="4">SUM(C12:C15)</f>
        <v>29225</v>
      </c>
      <c r="D11" s="23">
        <f t="shared" ref="D11:N11" si="5">SUM(D12:D15)</f>
        <v>21052.799999999999</v>
      </c>
      <c r="E11" s="23">
        <f t="shared" si="5"/>
        <v>22967.1</v>
      </c>
      <c r="F11" s="23">
        <f t="shared" si="5"/>
        <v>39509.100000000006</v>
      </c>
      <c r="G11" s="23">
        <f t="shared" si="5"/>
        <v>34079.699999999997</v>
      </c>
      <c r="H11" s="23">
        <f t="shared" si="5"/>
        <v>35324.299999999996</v>
      </c>
      <c r="I11" s="23">
        <f t="shared" si="5"/>
        <v>38983.5</v>
      </c>
      <c r="J11" s="23">
        <f t="shared" si="5"/>
        <v>22772.400000000001</v>
      </c>
      <c r="K11" s="23">
        <f t="shared" si="5"/>
        <v>23816.3</v>
      </c>
      <c r="L11" s="23">
        <f t="shared" si="5"/>
        <v>24315.3</v>
      </c>
      <c r="M11" s="23">
        <f t="shared" si="5"/>
        <v>25934.2</v>
      </c>
      <c r="N11" s="23">
        <f t="shared" si="5"/>
        <v>24254.399999999998</v>
      </c>
      <c r="O11" s="23">
        <f>SUM(O12:O15)</f>
        <v>342234.1</v>
      </c>
      <c r="P11" s="23">
        <f t="shared" si="4"/>
        <v>33787.200000000004</v>
      </c>
      <c r="Q11" s="23">
        <f t="shared" ref="Q11:AA11" si="6">SUM(Q12:Q15)</f>
        <v>28997.600000000002</v>
      </c>
      <c r="R11" s="23">
        <f t="shared" si="6"/>
        <v>26235.5</v>
      </c>
      <c r="S11" s="23">
        <f t="shared" si="6"/>
        <v>52144.800000000003</v>
      </c>
      <c r="T11" s="23">
        <f t="shared" si="6"/>
        <v>28995.4</v>
      </c>
      <c r="U11" s="23">
        <f t="shared" si="6"/>
        <v>26678.799999999999</v>
      </c>
      <c r="V11" s="23">
        <f t="shared" si="6"/>
        <v>31649.1</v>
      </c>
      <c r="W11" s="23">
        <f t="shared" si="6"/>
        <v>28727.4</v>
      </c>
      <c r="X11" s="23">
        <f t="shared" si="6"/>
        <v>26084.499999999996</v>
      </c>
      <c r="Y11" s="23">
        <f t="shared" si="6"/>
        <v>34098.5</v>
      </c>
      <c r="Z11" s="23">
        <f t="shared" si="6"/>
        <v>34924.800000000003</v>
      </c>
      <c r="AA11" s="23">
        <f t="shared" si="6"/>
        <v>30913.499999999996</v>
      </c>
      <c r="AB11" s="23">
        <f>SUM(AB12:AB15)</f>
        <v>383237.10000000003</v>
      </c>
      <c r="AC11" s="23">
        <f t="shared" si="1"/>
        <v>41003.000000000058</v>
      </c>
      <c r="AD11" s="23">
        <f t="shared" si="2"/>
        <v>11.980980270522448</v>
      </c>
    </row>
    <row r="12" spans="2:30" ht="18" customHeight="1">
      <c r="B12" s="24" t="s">
        <v>23</v>
      </c>
      <c r="C12" s="25">
        <v>10101.6</v>
      </c>
      <c r="D12" s="25">
        <v>8585.1</v>
      </c>
      <c r="E12" s="25">
        <v>9046.2000000000007</v>
      </c>
      <c r="F12" s="25">
        <v>8895.6</v>
      </c>
      <c r="G12" s="26">
        <v>9912.6</v>
      </c>
      <c r="H12" s="26">
        <v>7929.1</v>
      </c>
      <c r="I12" s="26">
        <v>7446.9</v>
      </c>
      <c r="J12" s="26">
        <v>7885.7</v>
      </c>
      <c r="K12" s="26">
        <v>7842.3</v>
      </c>
      <c r="L12" s="26">
        <v>7744.4</v>
      </c>
      <c r="M12" s="26">
        <v>8250.6</v>
      </c>
      <c r="N12" s="26">
        <v>9510.1</v>
      </c>
      <c r="O12" s="25">
        <f>SUM(C12:N12)</f>
        <v>103150.20000000001</v>
      </c>
      <c r="P12" s="25">
        <f>+[1]PP!P11</f>
        <v>11648</v>
      </c>
      <c r="Q12" s="25">
        <f>+[1]PP!Q11</f>
        <v>10213.799999999999</v>
      </c>
      <c r="R12" s="25">
        <f>+[1]PP!R11</f>
        <v>9585.4</v>
      </c>
      <c r="S12" s="25">
        <f>+[1]PP!S11</f>
        <v>10858.6</v>
      </c>
      <c r="T12" s="25">
        <f>+[1]PP!T11</f>
        <v>10904.2</v>
      </c>
      <c r="U12" s="25">
        <f>+[1]PP!U11</f>
        <v>9130.1</v>
      </c>
      <c r="V12" s="25">
        <f>+[1]PP!V11</f>
        <v>8562.7000000000007</v>
      </c>
      <c r="W12" s="25">
        <f>+[1]PP!W11</f>
        <v>8963.7000000000007</v>
      </c>
      <c r="X12" s="25">
        <f>+[1]PP!X11</f>
        <v>9138.6</v>
      </c>
      <c r="Y12" s="25">
        <f>+[1]PP!Y11</f>
        <v>9173.7000000000007</v>
      </c>
      <c r="Z12" s="25">
        <f>+[1]PP!Z11</f>
        <v>9036.2000000000007</v>
      </c>
      <c r="AA12" s="25">
        <f>+[1]PP!AA11</f>
        <v>10036.700000000001</v>
      </c>
      <c r="AB12" s="25">
        <f>SUM(P12:AA12)</f>
        <v>117251.7</v>
      </c>
      <c r="AC12" s="25">
        <f t="shared" si="1"/>
        <v>14101.499999999985</v>
      </c>
      <c r="AD12" s="25">
        <f t="shared" si="2"/>
        <v>13.670841161723374</v>
      </c>
    </row>
    <row r="13" spans="2:30" ht="18" customHeight="1">
      <c r="B13" s="24" t="s">
        <v>24</v>
      </c>
      <c r="C13" s="25">
        <v>12514</v>
      </c>
      <c r="D13" s="25">
        <v>9348.4</v>
      </c>
      <c r="E13" s="25">
        <v>9907.2000000000007</v>
      </c>
      <c r="F13" s="25">
        <v>25353.7</v>
      </c>
      <c r="G13" s="26">
        <v>16932.3</v>
      </c>
      <c r="H13" s="26">
        <v>22657.599999999999</v>
      </c>
      <c r="I13" s="26">
        <v>26942.3</v>
      </c>
      <c r="J13" s="26">
        <v>10794.6</v>
      </c>
      <c r="K13" s="26">
        <v>11291.5</v>
      </c>
      <c r="L13" s="26">
        <v>11978.1</v>
      </c>
      <c r="M13" s="26">
        <v>13055.8</v>
      </c>
      <c r="N13" s="26">
        <v>9299.9</v>
      </c>
      <c r="O13" s="25">
        <f>SUM(C13:N13)</f>
        <v>180075.4</v>
      </c>
      <c r="P13" s="25">
        <f>+[1]PP!P12</f>
        <v>12491.3</v>
      </c>
      <c r="Q13" s="25">
        <f>+[1]PP!Q12</f>
        <v>14806.1</v>
      </c>
      <c r="R13" s="25">
        <f>+[1]PP!R12</f>
        <v>11688.1</v>
      </c>
      <c r="S13" s="25">
        <f>+[1]PP!S12</f>
        <v>35827.4</v>
      </c>
      <c r="T13" s="25">
        <f>+[1]PP!T12</f>
        <v>11062.1</v>
      </c>
      <c r="U13" s="25">
        <f>+[1]PP!U12</f>
        <v>11699.5</v>
      </c>
      <c r="V13" s="25">
        <f>+[1]PP!V12</f>
        <v>16789.099999999999</v>
      </c>
      <c r="W13" s="25">
        <f>+[1]PP!W12</f>
        <v>11811.5</v>
      </c>
      <c r="X13" s="25">
        <f>+[1]PP!X12</f>
        <v>11808.5</v>
      </c>
      <c r="Y13" s="25">
        <f>+[1]PP!Y12</f>
        <v>19174.5</v>
      </c>
      <c r="Z13" s="25">
        <f>+[1]PP!Z12</f>
        <v>20761.7</v>
      </c>
      <c r="AA13" s="25">
        <f>+[1]PP!AA12</f>
        <v>15510.9</v>
      </c>
      <c r="AB13" s="25">
        <f>SUM(P13:AA13)</f>
        <v>193430.7</v>
      </c>
      <c r="AC13" s="25">
        <f t="shared" si="1"/>
        <v>13355.300000000017</v>
      </c>
      <c r="AD13" s="25">
        <f t="shared" si="2"/>
        <v>7.416504419815265</v>
      </c>
    </row>
    <row r="14" spans="2:30" ht="18" customHeight="1">
      <c r="B14" s="24" t="s">
        <v>25</v>
      </c>
      <c r="C14" s="25">
        <v>6473.7</v>
      </c>
      <c r="D14" s="25">
        <v>3005.7</v>
      </c>
      <c r="E14" s="25">
        <v>3881.6</v>
      </c>
      <c r="F14" s="25">
        <v>5126.3999999999996</v>
      </c>
      <c r="G14" s="26">
        <v>7004.1</v>
      </c>
      <c r="H14" s="26">
        <v>4567.5</v>
      </c>
      <c r="I14" s="26">
        <v>4365.3</v>
      </c>
      <c r="J14" s="26">
        <v>3898.9</v>
      </c>
      <c r="K14" s="26">
        <v>4504.8</v>
      </c>
      <c r="L14" s="26">
        <v>4319.8</v>
      </c>
      <c r="M14" s="26">
        <v>4440.1000000000004</v>
      </c>
      <c r="N14" s="26">
        <v>5159.8</v>
      </c>
      <c r="O14" s="25">
        <f>SUM(C14:N14)</f>
        <v>56747.700000000012</v>
      </c>
      <c r="P14" s="25">
        <f>+[1]PP!P13</f>
        <v>9395.6</v>
      </c>
      <c r="Q14" s="25">
        <f>+[1]PP!Q13</f>
        <v>3826.2</v>
      </c>
      <c r="R14" s="25">
        <f>+[1]PP!R13</f>
        <v>4821.7</v>
      </c>
      <c r="S14" s="25">
        <f>+[1]PP!S13</f>
        <v>5219.8</v>
      </c>
      <c r="T14" s="25">
        <f>+[1]PP!T13</f>
        <v>6756</v>
      </c>
      <c r="U14" s="25">
        <f>+[1]PP!U13</f>
        <v>5569.2</v>
      </c>
      <c r="V14" s="25">
        <f>+[1]PP!V13</f>
        <v>6058.4</v>
      </c>
      <c r="W14" s="25">
        <f>+[1]PP!W13</f>
        <v>7760.5</v>
      </c>
      <c r="X14" s="25">
        <f>+[1]PP!X13</f>
        <v>4915.1000000000004</v>
      </c>
      <c r="Y14" s="25">
        <f>+[1]PP!Y13</f>
        <v>5517.6</v>
      </c>
      <c r="Z14" s="25">
        <f>+[1]PP!Z13</f>
        <v>4922.8</v>
      </c>
      <c r="AA14" s="25">
        <f>+[1]PP!AA13</f>
        <v>5046.6000000000004</v>
      </c>
      <c r="AB14" s="25">
        <f>SUM(P14:AA14)</f>
        <v>69809.5</v>
      </c>
      <c r="AC14" s="25">
        <f t="shared" si="1"/>
        <v>13061.799999999988</v>
      </c>
      <c r="AD14" s="25">
        <f t="shared" si="2"/>
        <v>23.017320525765779</v>
      </c>
    </row>
    <row r="15" spans="2:30" ht="18" customHeight="1">
      <c r="B15" s="24" t="s">
        <v>26</v>
      </c>
      <c r="C15" s="25">
        <v>135.69999999999999</v>
      </c>
      <c r="D15" s="25">
        <v>113.6</v>
      </c>
      <c r="E15" s="25">
        <v>132.1</v>
      </c>
      <c r="F15" s="25">
        <v>133.4</v>
      </c>
      <c r="G15" s="26">
        <v>230.7</v>
      </c>
      <c r="H15" s="26">
        <v>170.1</v>
      </c>
      <c r="I15" s="26">
        <v>229</v>
      </c>
      <c r="J15" s="26">
        <v>193.2</v>
      </c>
      <c r="K15" s="26">
        <v>177.7</v>
      </c>
      <c r="L15" s="26">
        <v>273</v>
      </c>
      <c r="M15" s="26">
        <v>187.7</v>
      </c>
      <c r="N15" s="26">
        <v>284.60000000000002</v>
      </c>
      <c r="O15" s="25">
        <f>SUM(C15:N15)</f>
        <v>2260.8000000000002</v>
      </c>
      <c r="P15" s="25">
        <f>+[1]PP!P14</f>
        <v>252.3</v>
      </c>
      <c r="Q15" s="25">
        <f>+[1]PP!Q14</f>
        <v>151.5</v>
      </c>
      <c r="R15" s="25">
        <f>+[1]PP!R14</f>
        <v>140.30000000000001</v>
      </c>
      <c r="S15" s="25">
        <f>+[1]PP!S14</f>
        <v>239</v>
      </c>
      <c r="T15" s="25">
        <f>+[1]PP!T14</f>
        <v>273.10000000000002</v>
      </c>
      <c r="U15" s="25">
        <f>+[1]PP!U14</f>
        <v>280</v>
      </c>
      <c r="V15" s="25">
        <f>+[1]PP!V14</f>
        <v>238.9</v>
      </c>
      <c r="W15" s="25">
        <f>+[1]PP!W14</f>
        <v>191.7</v>
      </c>
      <c r="X15" s="25">
        <f>+[1]PP!X14</f>
        <v>222.3</v>
      </c>
      <c r="Y15" s="25">
        <f>+[1]PP!Y14</f>
        <v>232.7</v>
      </c>
      <c r="Z15" s="25">
        <f>+[1]PP!Z14</f>
        <v>204.1</v>
      </c>
      <c r="AA15" s="25">
        <f>+[1]PP!AA14</f>
        <v>319.3</v>
      </c>
      <c r="AB15" s="25">
        <f>SUM(P15:AA15)</f>
        <v>2745.2000000000003</v>
      </c>
      <c r="AC15" s="25">
        <f t="shared" si="1"/>
        <v>484.40000000000009</v>
      </c>
      <c r="AD15" s="25">
        <f t="shared" si="2"/>
        <v>21.42604387827318</v>
      </c>
    </row>
    <row r="16" spans="2:30" ht="18" customHeight="1">
      <c r="B16" s="22" t="s">
        <v>27</v>
      </c>
      <c r="C16" s="23">
        <f t="shared" ref="C16:AA16" si="7">+C17+C25</f>
        <v>2893.2000000000003</v>
      </c>
      <c r="D16" s="23">
        <f t="shared" si="7"/>
        <v>3129.4</v>
      </c>
      <c r="E16" s="23">
        <f t="shared" si="7"/>
        <v>5476.6</v>
      </c>
      <c r="F16" s="23">
        <f t="shared" si="7"/>
        <v>4640.9000000000005</v>
      </c>
      <c r="G16" s="23">
        <f t="shared" si="7"/>
        <v>4964.2999999999993</v>
      </c>
      <c r="H16" s="23">
        <f t="shared" si="7"/>
        <v>4855.0000000000009</v>
      </c>
      <c r="I16" s="23">
        <f t="shared" si="7"/>
        <v>3416.9999999999995</v>
      </c>
      <c r="J16" s="23">
        <f t="shared" si="7"/>
        <v>3131.4</v>
      </c>
      <c r="K16" s="23">
        <f t="shared" si="7"/>
        <v>4666.2</v>
      </c>
      <c r="L16" s="23">
        <f t="shared" si="7"/>
        <v>6149.7999999999993</v>
      </c>
      <c r="M16" s="23">
        <f t="shared" si="7"/>
        <v>3378.9000000000005</v>
      </c>
      <c r="N16" s="23">
        <f t="shared" si="7"/>
        <v>4606.9999999999991</v>
      </c>
      <c r="O16" s="23">
        <f>+O17+O25</f>
        <v>51309.700000000004</v>
      </c>
      <c r="P16" s="23">
        <f t="shared" si="7"/>
        <v>3217.7000000000003</v>
      </c>
      <c r="Q16" s="23">
        <f t="shared" si="7"/>
        <v>3868.4999999999995</v>
      </c>
      <c r="R16" s="23">
        <f t="shared" si="7"/>
        <v>4933.1999999999989</v>
      </c>
      <c r="S16" s="23">
        <f t="shared" si="7"/>
        <v>7803.7999999999984</v>
      </c>
      <c r="T16" s="23">
        <f t="shared" si="7"/>
        <v>4123.8</v>
      </c>
      <c r="U16" s="23">
        <f t="shared" si="7"/>
        <v>3534.3</v>
      </c>
      <c r="V16" s="23">
        <f t="shared" si="7"/>
        <v>3690.7</v>
      </c>
      <c r="W16" s="23">
        <f t="shared" si="7"/>
        <v>4258.7</v>
      </c>
      <c r="X16" s="23">
        <f t="shared" si="7"/>
        <v>4804.3</v>
      </c>
      <c r="Y16" s="23">
        <f t="shared" si="7"/>
        <v>6949.2</v>
      </c>
      <c r="Z16" s="23">
        <f t="shared" si="7"/>
        <v>3892.8</v>
      </c>
      <c r="AA16" s="23">
        <f t="shared" si="7"/>
        <v>4025.4</v>
      </c>
      <c r="AB16" s="23">
        <f>+AB17+AB25</f>
        <v>55102.400000000009</v>
      </c>
      <c r="AC16" s="23">
        <f t="shared" si="1"/>
        <v>3792.7000000000044</v>
      </c>
      <c r="AD16" s="23">
        <f t="shared" si="2"/>
        <v>7.3917797219629113</v>
      </c>
    </row>
    <row r="17" spans="2:30" ht="18" customHeight="1">
      <c r="B17" s="27" t="s">
        <v>28</v>
      </c>
      <c r="C17" s="23">
        <f t="shared" ref="C17:AA17" si="8">SUM(C18:C24)</f>
        <v>2753.4</v>
      </c>
      <c r="D17" s="23">
        <f t="shared" si="8"/>
        <v>2975.2000000000003</v>
      </c>
      <c r="E17" s="23">
        <f t="shared" si="8"/>
        <v>5249.8</v>
      </c>
      <c r="F17" s="23">
        <f t="shared" si="8"/>
        <v>4483.3</v>
      </c>
      <c r="G17" s="23">
        <f t="shared" si="8"/>
        <v>4764.0999999999995</v>
      </c>
      <c r="H17" s="23">
        <f t="shared" si="8"/>
        <v>4655.9000000000005</v>
      </c>
      <c r="I17" s="23">
        <f t="shared" si="8"/>
        <v>3222.2999999999997</v>
      </c>
      <c r="J17" s="23">
        <f t="shared" si="8"/>
        <v>2985.1</v>
      </c>
      <c r="K17" s="23">
        <f t="shared" si="8"/>
        <v>4523.0999999999995</v>
      </c>
      <c r="L17" s="23">
        <f t="shared" si="8"/>
        <v>5992.7999999999993</v>
      </c>
      <c r="M17" s="23">
        <f t="shared" si="8"/>
        <v>3217.4000000000005</v>
      </c>
      <c r="N17" s="23">
        <f t="shared" si="8"/>
        <v>4401.1999999999989</v>
      </c>
      <c r="O17" s="23">
        <f>SUM(O18:O24)</f>
        <v>49223.600000000006</v>
      </c>
      <c r="P17" s="23">
        <f t="shared" si="8"/>
        <v>3070.3</v>
      </c>
      <c r="Q17" s="23">
        <f t="shared" si="8"/>
        <v>3690.3999999999996</v>
      </c>
      <c r="R17" s="23">
        <f t="shared" si="8"/>
        <v>4726.2999999999993</v>
      </c>
      <c r="S17" s="23">
        <f t="shared" si="8"/>
        <v>7588.8999999999987</v>
      </c>
      <c r="T17" s="23">
        <f t="shared" si="8"/>
        <v>3913.7</v>
      </c>
      <c r="U17" s="23">
        <f t="shared" si="8"/>
        <v>3330.8</v>
      </c>
      <c r="V17" s="23">
        <f t="shared" si="8"/>
        <v>3487.7</v>
      </c>
      <c r="W17" s="23">
        <f t="shared" si="8"/>
        <v>4051.8999999999996</v>
      </c>
      <c r="X17" s="23">
        <f t="shared" si="8"/>
        <v>4588.1000000000004</v>
      </c>
      <c r="Y17" s="23">
        <f t="shared" si="8"/>
        <v>6725.4</v>
      </c>
      <c r="Z17" s="23">
        <f t="shared" si="8"/>
        <v>3647.2000000000003</v>
      </c>
      <c r="AA17" s="23">
        <f t="shared" si="8"/>
        <v>3797.9</v>
      </c>
      <c r="AB17" s="23">
        <f>SUM(AB18:AB24)</f>
        <v>52618.600000000006</v>
      </c>
      <c r="AC17" s="23">
        <f t="shared" si="1"/>
        <v>3395</v>
      </c>
      <c r="AD17" s="23">
        <f t="shared" si="2"/>
        <v>6.8970981399166238</v>
      </c>
    </row>
    <row r="18" spans="2:30" ht="18" customHeight="1">
      <c r="B18" s="28" t="s">
        <v>29</v>
      </c>
      <c r="C18" s="25">
        <v>103.8</v>
      </c>
      <c r="D18" s="25">
        <v>380.9</v>
      </c>
      <c r="E18" s="25">
        <v>1696.1</v>
      </c>
      <c r="F18" s="25">
        <v>178.8</v>
      </c>
      <c r="G18" s="26">
        <v>181.5</v>
      </c>
      <c r="H18" s="26">
        <v>161.69999999999999</v>
      </c>
      <c r="I18" s="26">
        <v>143.30000000000001</v>
      </c>
      <c r="J18" s="26">
        <v>273.60000000000002</v>
      </c>
      <c r="K18" s="26">
        <v>1345.4</v>
      </c>
      <c r="L18" s="26">
        <v>202</v>
      </c>
      <c r="M18" s="26">
        <v>178.8</v>
      </c>
      <c r="N18" s="26">
        <v>259.3</v>
      </c>
      <c r="O18" s="25">
        <f t="shared" ref="O18:O25" si="9">SUM(C18:N18)</f>
        <v>5105.2000000000007</v>
      </c>
      <c r="P18" s="25">
        <f>+[1]PP!P17</f>
        <v>163.69999999999999</v>
      </c>
      <c r="Q18" s="25">
        <f>+[1]PP!Q17</f>
        <v>486.5</v>
      </c>
      <c r="R18" s="25">
        <f>+[1]PP!R17</f>
        <v>1757.6</v>
      </c>
      <c r="S18" s="25">
        <f>+[1]PP!S17</f>
        <v>271.39999999999998</v>
      </c>
      <c r="T18" s="25">
        <f>+[1]PP!T17</f>
        <v>200.3</v>
      </c>
      <c r="U18" s="25">
        <f>+[1]PP!U17</f>
        <v>140.1</v>
      </c>
      <c r="V18" s="25">
        <f>+[1]PP!V17</f>
        <v>156.9</v>
      </c>
      <c r="W18" s="25">
        <f>+[1]PP!W17</f>
        <v>313</v>
      </c>
      <c r="X18" s="25">
        <f>+[1]PP!X17</f>
        <v>1478.9</v>
      </c>
      <c r="Y18" s="25">
        <f>+[1]PP!Y17</f>
        <v>175.3</v>
      </c>
      <c r="Z18" s="25">
        <f>+[1]PP!Z17</f>
        <v>110</v>
      </c>
      <c r="AA18" s="25">
        <f>+[1]PP!AA17</f>
        <v>95</v>
      </c>
      <c r="AB18" s="25">
        <f t="shared" ref="AB18:AB25" si="10">SUM(P18:AA18)</f>
        <v>5348.7000000000007</v>
      </c>
      <c r="AC18" s="25">
        <f t="shared" si="1"/>
        <v>243.5</v>
      </c>
      <c r="AD18" s="25">
        <f t="shared" si="2"/>
        <v>4.7696466348037285</v>
      </c>
    </row>
    <row r="19" spans="2:30" ht="18" customHeight="1">
      <c r="B19" s="28" t="s">
        <v>30</v>
      </c>
      <c r="C19" s="25">
        <v>246</v>
      </c>
      <c r="D19" s="25">
        <v>149.4</v>
      </c>
      <c r="E19" s="25">
        <v>262</v>
      </c>
      <c r="F19" s="25">
        <v>1900.6</v>
      </c>
      <c r="G19" s="26">
        <v>2008.7</v>
      </c>
      <c r="H19" s="26">
        <v>279.3</v>
      </c>
      <c r="I19" s="26">
        <v>348.2</v>
      </c>
      <c r="J19" s="26">
        <v>147.19999999999999</v>
      </c>
      <c r="K19" s="26">
        <v>235.2</v>
      </c>
      <c r="L19" s="26">
        <v>3019.3</v>
      </c>
      <c r="M19" s="26">
        <v>350.2</v>
      </c>
      <c r="N19" s="26">
        <v>454.9</v>
      </c>
      <c r="O19" s="25">
        <f t="shared" si="9"/>
        <v>9401</v>
      </c>
      <c r="P19" s="25">
        <f>+[1]PP!P18</f>
        <v>330</v>
      </c>
      <c r="Q19" s="25">
        <f>+[1]PP!Q18</f>
        <v>207.4</v>
      </c>
      <c r="R19" s="25">
        <f>+[1]PP!R18</f>
        <v>184.7</v>
      </c>
      <c r="S19" s="25">
        <f>+[1]PP!S18</f>
        <v>4032.4</v>
      </c>
      <c r="T19" s="25">
        <f>+[1]PP!T18</f>
        <v>384.1</v>
      </c>
      <c r="U19" s="25">
        <f>+[1]PP!U18</f>
        <v>286</v>
      </c>
      <c r="V19" s="25">
        <f>+[1]PP!V18</f>
        <v>330.5</v>
      </c>
      <c r="W19" s="25">
        <f>+[1]PP!W18</f>
        <v>144.5</v>
      </c>
      <c r="X19" s="25">
        <f>+[1]PP!X18</f>
        <v>223.9</v>
      </c>
      <c r="Y19" s="25">
        <f>+[1]PP!Y18</f>
        <v>3417.9</v>
      </c>
      <c r="Z19" s="25">
        <f>+[1]PP!Z18</f>
        <v>285.5</v>
      </c>
      <c r="AA19" s="25">
        <f>+[1]PP!AA18</f>
        <v>162.9</v>
      </c>
      <c r="AB19" s="25">
        <f t="shared" si="10"/>
        <v>9989.7999999999993</v>
      </c>
      <c r="AC19" s="25">
        <f t="shared" si="1"/>
        <v>588.79999999999927</v>
      </c>
      <c r="AD19" s="25">
        <f t="shared" si="2"/>
        <v>6.2631634932453908</v>
      </c>
    </row>
    <row r="20" spans="2:30" ht="18" customHeight="1">
      <c r="B20" s="28" t="s">
        <v>31</v>
      </c>
      <c r="C20" s="25">
        <v>754.8</v>
      </c>
      <c r="D20" s="25">
        <v>1023.7</v>
      </c>
      <c r="E20" s="25">
        <v>1321.7</v>
      </c>
      <c r="F20" s="25">
        <v>978</v>
      </c>
      <c r="G20" s="26">
        <v>1028.7</v>
      </c>
      <c r="H20" s="26">
        <v>1078.2</v>
      </c>
      <c r="I20" s="26">
        <v>1213.0999999999999</v>
      </c>
      <c r="J20" s="26">
        <v>1115.3</v>
      </c>
      <c r="K20" s="26">
        <v>1083.5999999999999</v>
      </c>
      <c r="L20" s="26">
        <v>1205</v>
      </c>
      <c r="M20" s="26">
        <v>1124.2</v>
      </c>
      <c r="N20" s="26">
        <v>1205.5</v>
      </c>
      <c r="O20" s="25">
        <f t="shared" si="9"/>
        <v>13131.8</v>
      </c>
      <c r="P20" s="25">
        <f>+[1]PP!P19</f>
        <v>960</v>
      </c>
      <c r="Q20" s="25">
        <f>+[1]PP!Q19</f>
        <v>1157.3</v>
      </c>
      <c r="R20" s="25">
        <f>+[1]PP!R19</f>
        <v>1093.0999999999999</v>
      </c>
      <c r="S20" s="25">
        <f>+[1]PP!S19</f>
        <v>1127</v>
      </c>
      <c r="T20" s="25">
        <f>+[1]PP!T19</f>
        <v>1220</v>
      </c>
      <c r="U20" s="25">
        <f>+[1]PP!U19</f>
        <v>1165.4000000000001</v>
      </c>
      <c r="V20" s="25">
        <f>+[1]PP!V19</f>
        <v>1269.3</v>
      </c>
      <c r="W20" s="25">
        <f>+[1]PP!W19</f>
        <v>1190.0999999999999</v>
      </c>
      <c r="X20" s="25">
        <f>+[1]PP!X19</f>
        <v>1164.5</v>
      </c>
      <c r="Y20" s="25">
        <f>+[1]PP!Y19</f>
        <v>1318.8</v>
      </c>
      <c r="Z20" s="25">
        <f>+[1]PP!Z19</f>
        <v>1159.8</v>
      </c>
      <c r="AA20" s="25">
        <f>+[1]PP!AA19</f>
        <v>1281.3</v>
      </c>
      <c r="AB20" s="25">
        <f t="shared" si="10"/>
        <v>14106.599999999997</v>
      </c>
      <c r="AC20" s="25">
        <f t="shared" si="1"/>
        <v>974.79999999999745</v>
      </c>
      <c r="AD20" s="25">
        <f t="shared" si="2"/>
        <v>7.4232016935987257</v>
      </c>
    </row>
    <row r="21" spans="2:30" ht="18" customHeight="1">
      <c r="B21" s="28" t="s">
        <v>32</v>
      </c>
      <c r="C21" s="25">
        <v>161</v>
      </c>
      <c r="D21" s="25">
        <v>167.9</v>
      </c>
      <c r="E21" s="25">
        <v>203.4</v>
      </c>
      <c r="F21" s="25">
        <v>161.80000000000001</v>
      </c>
      <c r="G21" s="26">
        <v>185.3</v>
      </c>
      <c r="H21" s="26">
        <v>180</v>
      </c>
      <c r="I21" s="26">
        <v>167.9</v>
      </c>
      <c r="J21" s="26">
        <v>166.8</v>
      </c>
      <c r="K21" s="26">
        <v>175.8</v>
      </c>
      <c r="L21" s="26">
        <v>181.5</v>
      </c>
      <c r="M21" s="26">
        <v>171.7</v>
      </c>
      <c r="N21" s="26">
        <v>175.8</v>
      </c>
      <c r="O21" s="25">
        <f t="shared" si="9"/>
        <v>2098.9</v>
      </c>
      <c r="P21" s="25">
        <f>+[1]PP!P20</f>
        <v>215.2</v>
      </c>
      <c r="Q21" s="25">
        <f>+[1]PP!Q20</f>
        <v>203.6</v>
      </c>
      <c r="R21" s="25">
        <f>+[1]PP!R20</f>
        <v>203.9</v>
      </c>
      <c r="S21" s="25">
        <f>+[1]PP!S20</f>
        <v>200.9</v>
      </c>
      <c r="T21" s="25">
        <f>+[1]PP!T20</f>
        <v>203.5</v>
      </c>
      <c r="U21" s="25">
        <f>+[1]PP!U20</f>
        <v>189.4</v>
      </c>
      <c r="V21" s="25">
        <f>+[1]PP!V20</f>
        <v>209.1</v>
      </c>
      <c r="W21" s="25">
        <f>+[1]PP!W20</f>
        <v>196.8</v>
      </c>
      <c r="X21" s="25">
        <f>+[1]PP!X20</f>
        <v>184.5</v>
      </c>
      <c r="Y21" s="25">
        <f>+[1]PP!Y20</f>
        <v>217.9</v>
      </c>
      <c r="Z21" s="25">
        <f>+[1]PP!Z20</f>
        <v>181</v>
      </c>
      <c r="AA21" s="25">
        <f>+[1]PP!AA20</f>
        <v>188.4</v>
      </c>
      <c r="AB21" s="25">
        <f t="shared" si="10"/>
        <v>2394.2000000000003</v>
      </c>
      <c r="AC21" s="25">
        <f t="shared" si="1"/>
        <v>295.30000000000018</v>
      </c>
      <c r="AD21" s="25">
        <f t="shared" si="2"/>
        <v>14.069274381819055</v>
      </c>
    </row>
    <row r="22" spans="2:30" ht="18" customHeight="1">
      <c r="B22" s="28" t="s">
        <v>33</v>
      </c>
      <c r="C22" s="25">
        <v>82</v>
      </c>
      <c r="D22" s="25">
        <v>71.400000000000006</v>
      </c>
      <c r="E22" s="25">
        <v>136.6</v>
      </c>
      <c r="F22" s="25">
        <v>76.099999999999994</v>
      </c>
      <c r="G22" s="26">
        <v>72.3</v>
      </c>
      <c r="H22" s="26">
        <v>106.7</v>
      </c>
      <c r="I22" s="26">
        <v>92.6</v>
      </c>
      <c r="J22" s="26">
        <v>100.6</v>
      </c>
      <c r="K22" s="26">
        <v>96.5</v>
      </c>
      <c r="L22" s="26">
        <v>97.9</v>
      </c>
      <c r="M22" s="26">
        <v>84.9</v>
      </c>
      <c r="N22" s="26">
        <v>140.69999999999999</v>
      </c>
      <c r="O22" s="25">
        <f t="shared" si="9"/>
        <v>1158.3</v>
      </c>
      <c r="P22" s="25">
        <v>96.4</v>
      </c>
      <c r="Q22" s="25">
        <v>147</v>
      </c>
      <c r="R22" s="25">
        <v>97.7</v>
      </c>
      <c r="S22" s="25">
        <v>104.9</v>
      </c>
      <c r="T22" s="25">
        <v>130</v>
      </c>
      <c r="U22" s="25">
        <v>123.3</v>
      </c>
      <c r="V22" s="25">
        <v>85.5</v>
      </c>
      <c r="W22" s="25">
        <v>89</v>
      </c>
      <c r="X22" s="25">
        <v>89.5</v>
      </c>
      <c r="Y22" s="25">
        <v>90.6</v>
      </c>
      <c r="Z22" s="25">
        <v>84.9</v>
      </c>
      <c r="AA22" s="25">
        <v>112.2</v>
      </c>
      <c r="AB22" s="25">
        <f t="shared" si="10"/>
        <v>1251</v>
      </c>
      <c r="AC22" s="25">
        <f t="shared" si="1"/>
        <v>92.700000000000045</v>
      </c>
      <c r="AD22" s="25">
        <f t="shared" si="2"/>
        <v>8.0031080031080073</v>
      </c>
    </row>
    <row r="23" spans="2:30" ht="18" customHeight="1">
      <c r="B23" s="29" t="s">
        <v>34</v>
      </c>
      <c r="C23" s="25">
        <v>1055.2</v>
      </c>
      <c r="D23" s="25">
        <v>1123.8</v>
      </c>
      <c r="E23" s="25">
        <v>1448.3</v>
      </c>
      <c r="F23" s="25">
        <v>1107.2</v>
      </c>
      <c r="G23" s="26">
        <v>1172.7</v>
      </c>
      <c r="H23" s="26">
        <v>1450.2</v>
      </c>
      <c r="I23" s="26">
        <v>1190.5999999999999</v>
      </c>
      <c r="J23" s="26">
        <v>1114.3</v>
      </c>
      <c r="K23" s="26">
        <v>1548.7</v>
      </c>
      <c r="L23" s="26">
        <v>1215.2</v>
      </c>
      <c r="M23" s="26">
        <v>1210.8</v>
      </c>
      <c r="N23" s="26">
        <v>1869.1</v>
      </c>
      <c r="O23" s="25">
        <f t="shared" si="9"/>
        <v>15506.1</v>
      </c>
      <c r="P23" s="25">
        <f>+[1]PP!P21</f>
        <v>1257.9000000000001</v>
      </c>
      <c r="Q23" s="25">
        <f>+[1]PP!Q21</f>
        <v>1418.1</v>
      </c>
      <c r="R23" s="25">
        <f>+[1]PP!R21</f>
        <v>1202.8</v>
      </c>
      <c r="S23" s="25">
        <f>+[1]PP!S21</f>
        <v>1667.6</v>
      </c>
      <c r="T23" s="25">
        <f>+[1]PP!T21</f>
        <v>1679.8</v>
      </c>
      <c r="U23" s="25">
        <f>+[1]PP!U21</f>
        <v>1365.9</v>
      </c>
      <c r="V23" s="25">
        <f>+[1]PP!V21</f>
        <v>1348.4</v>
      </c>
      <c r="W23" s="25">
        <f>+[1]PP!W21</f>
        <v>1711.5</v>
      </c>
      <c r="X23" s="25">
        <f>+[1]PP!X21</f>
        <v>1381</v>
      </c>
      <c r="Y23" s="25">
        <f>+[1]PP!Y21</f>
        <v>1458.9</v>
      </c>
      <c r="Z23" s="25">
        <f>+[1]PP!Z21</f>
        <v>1747.9</v>
      </c>
      <c r="AA23" s="25">
        <f>+[1]PP!AA21</f>
        <v>1718.5</v>
      </c>
      <c r="AB23" s="25">
        <f t="shared" si="10"/>
        <v>17958.3</v>
      </c>
      <c r="AC23" s="25">
        <f t="shared" si="1"/>
        <v>2452.1999999999989</v>
      </c>
      <c r="AD23" s="25">
        <f t="shared" si="2"/>
        <v>15.814421421247115</v>
      </c>
    </row>
    <row r="24" spans="2:30" ht="18" customHeight="1">
      <c r="B24" s="29" t="s">
        <v>35</v>
      </c>
      <c r="C24" s="25">
        <v>350.6</v>
      </c>
      <c r="D24" s="25">
        <v>58.1</v>
      </c>
      <c r="E24" s="25">
        <v>181.7</v>
      </c>
      <c r="F24" s="25">
        <v>80.8</v>
      </c>
      <c r="G24" s="26">
        <v>114.9</v>
      </c>
      <c r="H24" s="26">
        <v>1399.8</v>
      </c>
      <c r="I24" s="26">
        <v>66.599999999999994</v>
      </c>
      <c r="J24" s="26">
        <v>67.3</v>
      </c>
      <c r="K24" s="26">
        <v>37.9</v>
      </c>
      <c r="L24" s="26">
        <v>71.900000000000006</v>
      </c>
      <c r="M24" s="26">
        <v>96.8</v>
      </c>
      <c r="N24" s="26">
        <v>295.89999999999998</v>
      </c>
      <c r="O24" s="25">
        <f t="shared" si="9"/>
        <v>2822.3000000000006</v>
      </c>
      <c r="P24" s="25">
        <v>47.1</v>
      </c>
      <c r="Q24" s="25">
        <v>70.5</v>
      </c>
      <c r="R24" s="25">
        <v>186.5</v>
      </c>
      <c r="S24" s="25">
        <v>184.7</v>
      </c>
      <c r="T24" s="25">
        <v>96</v>
      </c>
      <c r="U24" s="25">
        <v>60.7</v>
      </c>
      <c r="V24" s="25">
        <v>88</v>
      </c>
      <c r="W24" s="25">
        <v>407</v>
      </c>
      <c r="X24" s="25">
        <v>65.8</v>
      </c>
      <c r="Y24" s="25">
        <v>46</v>
      </c>
      <c r="Z24" s="25">
        <v>78.099999999999994</v>
      </c>
      <c r="AA24" s="25">
        <v>239.6</v>
      </c>
      <c r="AB24" s="25">
        <f t="shared" si="10"/>
        <v>1569.9999999999998</v>
      </c>
      <c r="AC24" s="25">
        <f t="shared" si="1"/>
        <v>-1252.3000000000009</v>
      </c>
      <c r="AD24" s="25">
        <f t="shared" si="2"/>
        <v>-44.37161180597387</v>
      </c>
    </row>
    <row r="25" spans="2:30" ht="18" customHeight="1">
      <c r="B25" s="27" t="s">
        <v>36</v>
      </c>
      <c r="C25" s="23">
        <v>139.80000000000001</v>
      </c>
      <c r="D25" s="23">
        <v>154.19999999999999</v>
      </c>
      <c r="E25" s="23">
        <v>226.8</v>
      </c>
      <c r="F25" s="23">
        <v>157.6</v>
      </c>
      <c r="G25" s="30">
        <v>200.2</v>
      </c>
      <c r="H25" s="30">
        <v>199.1</v>
      </c>
      <c r="I25" s="30">
        <v>194.7</v>
      </c>
      <c r="J25" s="30">
        <v>146.30000000000001</v>
      </c>
      <c r="K25" s="30">
        <v>143.1</v>
      </c>
      <c r="L25" s="30">
        <v>157</v>
      </c>
      <c r="M25" s="30">
        <v>161.5</v>
      </c>
      <c r="N25" s="30">
        <v>205.8</v>
      </c>
      <c r="O25" s="23">
        <f t="shared" si="9"/>
        <v>2086.1</v>
      </c>
      <c r="P25" s="23">
        <f>+[1]PP!P23</f>
        <v>147.4</v>
      </c>
      <c r="Q25" s="23">
        <f>+[1]PP!Q23</f>
        <v>178.1</v>
      </c>
      <c r="R25" s="23">
        <f>+[1]PP!R23</f>
        <v>206.9</v>
      </c>
      <c r="S25" s="23">
        <f>+[1]PP!S23</f>
        <v>214.9</v>
      </c>
      <c r="T25" s="23">
        <f>+[1]PP!T23</f>
        <v>210.1</v>
      </c>
      <c r="U25" s="23">
        <f>+[1]PP!U23</f>
        <v>203.5</v>
      </c>
      <c r="V25" s="23">
        <v>203</v>
      </c>
      <c r="W25" s="23">
        <f>+[1]PP!W23</f>
        <v>206.8</v>
      </c>
      <c r="X25" s="23">
        <f>+[1]PP!X23</f>
        <v>216.2</v>
      </c>
      <c r="Y25" s="23">
        <f>+[1]PP!Y23</f>
        <v>223.8</v>
      </c>
      <c r="Z25" s="23">
        <f>+[1]PP!Z23</f>
        <v>245.6</v>
      </c>
      <c r="AA25" s="23">
        <f>+[1]PP!AA23</f>
        <v>227.5</v>
      </c>
      <c r="AB25" s="23">
        <f t="shared" si="10"/>
        <v>2483.8000000000002</v>
      </c>
      <c r="AC25" s="23">
        <f t="shared" si="1"/>
        <v>397.70000000000027</v>
      </c>
      <c r="AD25" s="23">
        <f t="shared" si="2"/>
        <v>19.064282632663836</v>
      </c>
    </row>
    <row r="26" spans="2:30" ht="18" customHeight="1">
      <c r="B26" s="22" t="s">
        <v>37</v>
      </c>
      <c r="C26" s="23">
        <f t="shared" ref="C26:N26" si="11">+C27+C29+C38+C43</f>
        <v>31494.600000000002</v>
      </c>
      <c r="D26" s="23">
        <f t="shared" si="11"/>
        <v>26439.200000000001</v>
      </c>
      <c r="E26" s="23">
        <f t="shared" si="11"/>
        <v>29822.5</v>
      </c>
      <c r="F26" s="23">
        <f t="shared" si="11"/>
        <v>27758.799999999999</v>
      </c>
      <c r="G26" s="23">
        <f t="shared" si="11"/>
        <v>27569.8</v>
      </c>
      <c r="H26" s="23">
        <f t="shared" si="11"/>
        <v>28539.499999999996</v>
      </c>
      <c r="I26" s="23">
        <f t="shared" si="11"/>
        <v>27834.799999999999</v>
      </c>
      <c r="J26" s="23">
        <f t="shared" si="11"/>
        <v>29024.800000000003</v>
      </c>
      <c r="K26" s="23">
        <f t="shared" si="11"/>
        <v>28311.899999999998</v>
      </c>
      <c r="L26" s="23">
        <f t="shared" si="11"/>
        <v>26812.699999999997</v>
      </c>
      <c r="M26" s="23">
        <f t="shared" si="11"/>
        <v>29222.300000000003</v>
      </c>
      <c r="N26" s="23">
        <f t="shared" si="11"/>
        <v>30524.999999999996</v>
      </c>
      <c r="O26" s="23">
        <f>+O27+O29+O38+O43</f>
        <v>343355.89999999997</v>
      </c>
      <c r="P26" s="23">
        <f t="shared" ref="P26:AA26" si="12">+P27+P29+P38+P43</f>
        <v>37198.299999999996</v>
      </c>
      <c r="Q26" s="23">
        <f t="shared" si="12"/>
        <v>30618.800000000003</v>
      </c>
      <c r="R26" s="23">
        <f t="shared" si="12"/>
        <v>31221.4</v>
      </c>
      <c r="S26" s="23">
        <f t="shared" si="12"/>
        <v>32220.299999999996</v>
      </c>
      <c r="T26" s="23">
        <f t="shared" si="12"/>
        <v>32220.5</v>
      </c>
      <c r="U26" s="23">
        <f t="shared" si="12"/>
        <v>29344.9</v>
      </c>
      <c r="V26" s="23">
        <f t="shared" si="12"/>
        <v>31105.4</v>
      </c>
      <c r="W26" s="23">
        <f t="shared" si="12"/>
        <v>31395.8</v>
      </c>
      <c r="X26" s="23">
        <f t="shared" si="12"/>
        <v>30186.199999999997</v>
      </c>
      <c r="Y26" s="23">
        <f t="shared" si="12"/>
        <v>30184.500000000004</v>
      </c>
      <c r="Z26" s="23">
        <f t="shared" si="12"/>
        <v>30612.099999999995</v>
      </c>
      <c r="AA26" s="23">
        <f t="shared" si="12"/>
        <v>32152.1</v>
      </c>
      <c r="AB26" s="23">
        <f>+AB27+AB29+AB38+AB43</f>
        <v>378460.30000000005</v>
      </c>
      <c r="AC26" s="23">
        <f t="shared" si="1"/>
        <v>35104.400000000081</v>
      </c>
      <c r="AD26" s="23">
        <f t="shared" si="2"/>
        <v>10.22391052549267</v>
      </c>
    </row>
    <row r="27" spans="2:30" ht="18" customHeight="1">
      <c r="B27" s="27" t="s">
        <v>38</v>
      </c>
      <c r="C27" s="23">
        <f t="shared" ref="C27:AA27" si="13">+C28</f>
        <v>18118.900000000001</v>
      </c>
      <c r="D27" s="23">
        <f t="shared" si="13"/>
        <v>14379</v>
      </c>
      <c r="E27" s="23">
        <f t="shared" si="13"/>
        <v>16312.1</v>
      </c>
      <c r="F27" s="23">
        <f t="shared" si="13"/>
        <v>15940.7</v>
      </c>
      <c r="G27" s="23">
        <f t="shared" si="13"/>
        <v>14605</v>
      </c>
      <c r="H27" s="23">
        <f t="shared" si="13"/>
        <v>15586.4</v>
      </c>
      <c r="I27" s="23">
        <f t="shared" si="13"/>
        <v>15449.8</v>
      </c>
      <c r="J27" s="23">
        <f t="shared" si="13"/>
        <v>15381.7</v>
      </c>
      <c r="K27" s="23">
        <f t="shared" si="13"/>
        <v>15633.3</v>
      </c>
      <c r="L27" s="23">
        <f t="shared" si="13"/>
        <v>14571.9</v>
      </c>
      <c r="M27" s="23">
        <f t="shared" si="13"/>
        <v>15237.7</v>
      </c>
      <c r="N27" s="23">
        <f t="shared" si="13"/>
        <v>17371.099999999999</v>
      </c>
      <c r="O27" s="23">
        <f>+O28</f>
        <v>188587.6</v>
      </c>
      <c r="P27" s="23">
        <f t="shared" si="13"/>
        <v>21797.8</v>
      </c>
      <c r="Q27" s="23">
        <f t="shared" si="13"/>
        <v>17100.7</v>
      </c>
      <c r="R27" s="23">
        <f t="shared" si="13"/>
        <v>16961.599999999999</v>
      </c>
      <c r="S27" s="23">
        <f t="shared" si="13"/>
        <v>18373.099999999999</v>
      </c>
      <c r="T27" s="23">
        <f t="shared" si="13"/>
        <v>16997.3</v>
      </c>
      <c r="U27" s="23">
        <f t="shared" si="13"/>
        <v>16427</v>
      </c>
      <c r="V27" s="23">
        <f t="shared" si="13"/>
        <v>16493.3</v>
      </c>
      <c r="W27" s="23">
        <f t="shared" si="13"/>
        <v>17110.400000000001</v>
      </c>
      <c r="X27" s="23">
        <f t="shared" si="13"/>
        <v>16901</v>
      </c>
      <c r="Y27" s="23">
        <f t="shared" si="13"/>
        <v>15209.9</v>
      </c>
      <c r="Z27" s="23">
        <f t="shared" si="13"/>
        <v>17038.5</v>
      </c>
      <c r="AA27" s="23">
        <f t="shared" si="13"/>
        <v>17538.900000000001</v>
      </c>
      <c r="AB27" s="23">
        <f>+AB28</f>
        <v>207949.5</v>
      </c>
      <c r="AC27" s="23">
        <f t="shared" si="1"/>
        <v>19361.899999999994</v>
      </c>
      <c r="AD27" s="23">
        <f t="shared" si="2"/>
        <v>10.266793787078257</v>
      </c>
    </row>
    <row r="28" spans="2:30" ht="18" customHeight="1">
      <c r="B28" s="31" t="s">
        <v>39</v>
      </c>
      <c r="C28" s="25">
        <v>18118.900000000001</v>
      </c>
      <c r="D28" s="25">
        <v>14379</v>
      </c>
      <c r="E28" s="25">
        <v>16312.1</v>
      </c>
      <c r="F28" s="25">
        <v>15940.7</v>
      </c>
      <c r="G28" s="25">
        <v>14605</v>
      </c>
      <c r="H28" s="25">
        <v>15586.4</v>
      </c>
      <c r="I28" s="25">
        <v>15449.8</v>
      </c>
      <c r="J28" s="25">
        <v>15381.7</v>
      </c>
      <c r="K28" s="25">
        <v>15633.3</v>
      </c>
      <c r="L28" s="25">
        <v>14571.9</v>
      </c>
      <c r="M28" s="25">
        <v>15237.7</v>
      </c>
      <c r="N28" s="25">
        <v>17371.099999999999</v>
      </c>
      <c r="O28" s="25">
        <f>SUM(C28:N28)</f>
        <v>188587.6</v>
      </c>
      <c r="P28" s="25">
        <f>+[1]PP!P26</f>
        <v>21797.8</v>
      </c>
      <c r="Q28" s="25">
        <f>+[1]PP!Q26</f>
        <v>17100.7</v>
      </c>
      <c r="R28" s="25">
        <f>+[1]PP!R26</f>
        <v>16961.599999999999</v>
      </c>
      <c r="S28" s="25">
        <f>+[1]PP!S26</f>
        <v>18373.099999999999</v>
      </c>
      <c r="T28" s="25">
        <f>+[1]PP!T26</f>
        <v>16997.3</v>
      </c>
      <c r="U28" s="25">
        <f>+[1]PP!U26</f>
        <v>16427</v>
      </c>
      <c r="V28" s="25">
        <f>+[1]PP!V26</f>
        <v>16493.3</v>
      </c>
      <c r="W28" s="25">
        <f>+[1]PP!W26</f>
        <v>17110.400000000001</v>
      </c>
      <c r="X28" s="25">
        <f>+[1]PP!X26</f>
        <v>16901</v>
      </c>
      <c r="Y28" s="25">
        <f>+[1]PP!Y26</f>
        <v>15209.9</v>
      </c>
      <c r="Z28" s="25">
        <f>+[1]PP!Z26</f>
        <v>17038.5</v>
      </c>
      <c r="AA28" s="25">
        <f>+[1]PP!AA26</f>
        <v>17538.900000000001</v>
      </c>
      <c r="AB28" s="25">
        <f>SUM(P28:AA28)</f>
        <v>207949.5</v>
      </c>
      <c r="AC28" s="25">
        <f t="shared" si="1"/>
        <v>19361.899999999994</v>
      </c>
      <c r="AD28" s="25">
        <f t="shared" si="2"/>
        <v>10.266793787078257</v>
      </c>
    </row>
    <row r="29" spans="2:30" ht="18" customHeight="1">
      <c r="B29" s="32" t="s">
        <v>40</v>
      </c>
      <c r="C29" s="23">
        <f t="shared" ref="C29:AA29" si="14">SUM(C30:C37)</f>
        <v>10918.7</v>
      </c>
      <c r="D29" s="23">
        <f t="shared" si="14"/>
        <v>9734.6</v>
      </c>
      <c r="E29" s="23">
        <f t="shared" si="14"/>
        <v>11363.199999999999</v>
      </c>
      <c r="F29" s="23">
        <f t="shared" si="14"/>
        <v>10120.299999999999</v>
      </c>
      <c r="G29" s="23">
        <f t="shared" si="14"/>
        <v>10892</v>
      </c>
      <c r="H29" s="23">
        <f t="shared" si="14"/>
        <v>11136.199999999999</v>
      </c>
      <c r="I29" s="23">
        <f t="shared" si="14"/>
        <v>10506</v>
      </c>
      <c r="J29" s="23">
        <f t="shared" si="14"/>
        <v>11755.6</v>
      </c>
      <c r="K29" s="23">
        <f t="shared" si="14"/>
        <v>10577.300000000001</v>
      </c>
      <c r="L29" s="23">
        <f t="shared" si="14"/>
        <v>10168.4</v>
      </c>
      <c r="M29" s="23">
        <f t="shared" si="14"/>
        <v>11732.6</v>
      </c>
      <c r="N29" s="23">
        <f t="shared" si="14"/>
        <v>10407.799999999999</v>
      </c>
      <c r="O29" s="23">
        <f>SUM(O30:O37)</f>
        <v>129312.7</v>
      </c>
      <c r="P29" s="23">
        <f t="shared" si="14"/>
        <v>12488.7</v>
      </c>
      <c r="Q29" s="23">
        <f t="shared" si="14"/>
        <v>10419</v>
      </c>
      <c r="R29" s="23">
        <f t="shared" si="14"/>
        <v>11897</v>
      </c>
      <c r="S29" s="23">
        <f t="shared" si="14"/>
        <v>11628.000000000002</v>
      </c>
      <c r="T29" s="23">
        <f t="shared" si="14"/>
        <v>13039.300000000001</v>
      </c>
      <c r="U29" s="23">
        <f t="shared" si="14"/>
        <v>10781.300000000001</v>
      </c>
      <c r="V29" s="23">
        <f t="shared" si="14"/>
        <v>12192.5</v>
      </c>
      <c r="W29" s="23">
        <f t="shared" si="14"/>
        <v>12295.2</v>
      </c>
      <c r="X29" s="23">
        <f t="shared" si="14"/>
        <v>11416.1</v>
      </c>
      <c r="Y29" s="23">
        <f t="shared" si="14"/>
        <v>12559.800000000003</v>
      </c>
      <c r="Z29" s="23">
        <f t="shared" si="14"/>
        <v>11160.399999999998</v>
      </c>
      <c r="AA29" s="23">
        <f t="shared" si="14"/>
        <v>11527.099999999999</v>
      </c>
      <c r="AB29" s="23">
        <f>SUM(AB30:AB37)</f>
        <v>141404.4</v>
      </c>
      <c r="AC29" s="23">
        <f t="shared" si="1"/>
        <v>12091.699999999997</v>
      </c>
      <c r="AD29" s="23">
        <f t="shared" si="2"/>
        <v>9.3507443584427499</v>
      </c>
    </row>
    <row r="30" spans="2:30" ht="18" customHeight="1">
      <c r="B30" s="31" t="s">
        <v>41</v>
      </c>
      <c r="C30" s="25">
        <v>3466.6</v>
      </c>
      <c r="D30" s="25">
        <v>3527.9</v>
      </c>
      <c r="E30" s="25">
        <v>4490.5</v>
      </c>
      <c r="F30" s="25">
        <v>3583.4</v>
      </c>
      <c r="G30" s="25">
        <v>3922.8</v>
      </c>
      <c r="H30" s="25">
        <v>4263</v>
      </c>
      <c r="I30" s="25">
        <v>3776.1</v>
      </c>
      <c r="J30" s="25">
        <v>4543.5</v>
      </c>
      <c r="K30" s="25">
        <v>3762.2</v>
      </c>
      <c r="L30" s="25">
        <v>3643.9</v>
      </c>
      <c r="M30" s="25">
        <v>4783.8</v>
      </c>
      <c r="N30" s="25">
        <v>3425</v>
      </c>
      <c r="O30" s="25">
        <f t="shared" ref="O30:O37" si="15">SUM(C30:N30)</f>
        <v>47188.700000000004</v>
      </c>
      <c r="P30" s="25">
        <f>+[1]PP!P29</f>
        <v>4142.6000000000004</v>
      </c>
      <c r="Q30" s="25">
        <f>+[1]PP!Q29</f>
        <v>4157.3999999999996</v>
      </c>
      <c r="R30" s="25">
        <f>+[1]PP!R29</f>
        <v>4844.7</v>
      </c>
      <c r="S30" s="25">
        <f>+[1]PP!S29</f>
        <v>4087.7</v>
      </c>
      <c r="T30" s="25">
        <f>+[1]PP!T29</f>
        <v>5115.3</v>
      </c>
      <c r="U30" s="25">
        <f>+[1]PP!U29</f>
        <v>4165.2</v>
      </c>
      <c r="V30" s="25">
        <f>+[1]PP!V29</f>
        <v>4697.2</v>
      </c>
      <c r="W30" s="25">
        <f>+[1]PP!W29</f>
        <v>4798.3999999999996</v>
      </c>
      <c r="X30" s="25">
        <f>+[1]PP!X29</f>
        <v>4197.7</v>
      </c>
      <c r="Y30" s="25">
        <f>+[1]PP!Y29</f>
        <v>5307.2</v>
      </c>
      <c r="Z30" s="25">
        <f>+[1]PP!Z29</f>
        <v>4100.1000000000004</v>
      </c>
      <c r="AA30" s="25">
        <f>+[1]PP!AA29</f>
        <v>4495.1000000000004</v>
      </c>
      <c r="AB30" s="25">
        <f t="shared" ref="AB30:AB37" si="16">SUM(P30:AA30)</f>
        <v>54108.599999999991</v>
      </c>
      <c r="AC30" s="25">
        <f t="shared" si="1"/>
        <v>6919.8999999999869</v>
      </c>
      <c r="AD30" s="25">
        <f t="shared" si="2"/>
        <v>14.664315821372462</v>
      </c>
    </row>
    <row r="31" spans="2:30" ht="18" customHeight="1">
      <c r="B31" s="31" t="s">
        <v>42</v>
      </c>
      <c r="C31" s="25">
        <v>2410</v>
      </c>
      <c r="D31" s="25">
        <v>2566</v>
      </c>
      <c r="E31" s="25">
        <v>3229.2</v>
      </c>
      <c r="F31" s="25">
        <v>2452.1</v>
      </c>
      <c r="G31" s="25">
        <v>2639.3</v>
      </c>
      <c r="H31" s="25">
        <v>2901.4</v>
      </c>
      <c r="I31" s="25">
        <v>2524.6</v>
      </c>
      <c r="J31" s="25">
        <v>3040.9</v>
      </c>
      <c r="K31" s="25">
        <v>2502.6</v>
      </c>
      <c r="L31" s="25">
        <v>2489.9</v>
      </c>
      <c r="M31" s="25">
        <v>2953.1</v>
      </c>
      <c r="N31" s="25">
        <v>2516</v>
      </c>
      <c r="O31" s="25">
        <f t="shared" si="15"/>
        <v>32225.100000000002</v>
      </c>
      <c r="P31" s="25">
        <f>+[1]PP!P30</f>
        <v>2466.9</v>
      </c>
      <c r="Q31" s="25">
        <f>+[1]PP!Q30</f>
        <v>2569</v>
      </c>
      <c r="R31" s="25">
        <f>+[1]PP!R30</f>
        <v>3012.3</v>
      </c>
      <c r="S31" s="25">
        <f>+[1]PP!S30</f>
        <v>2512.9</v>
      </c>
      <c r="T31" s="25">
        <f>+[1]PP!T30</f>
        <v>3049.3</v>
      </c>
      <c r="U31" s="25">
        <f>+[1]PP!U30</f>
        <v>2480</v>
      </c>
      <c r="V31" s="25">
        <f>+[1]PP!V30</f>
        <v>2840.6</v>
      </c>
      <c r="W31" s="25">
        <f>+[1]PP!W30</f>
        <v>2773.3</v>
      </c>
      <c r="X31" s="25">
        <f>+[1]PP!X30</f>
        <v>2455.9</v>
      </c>
      <c r="Y31" s="25">
        <f>+[1]PP!Y30</f>
        <v>2825.5</v>
      </c>
      <c r="Z31" s="25">
        <f>+[1]PP!Z30</f>
        <v>2460</v>
      </c>
      <c r="AA31" s="25">
        <f>+[1]PP!AA30</f>
        <v>2601.8000000000002</v>
      </c>
      <c r="AB31" s="25">
        <f t="shared" si="16"/>
        <v>32047.5</v>
      </c>
      <c r="AC31" s="25">
        <f t="shared" si="1"/>
        <v>-177.60000000000218</v>
      </c>
      <c r="AD31" s="25">
        <f t="shared" si="2"/>
        <v>-0.55112319279071953</v>
      </c>
    </row>
    <row r="32" spans="2:30" ht="18" customHeight="1">
      <c r="B32" s="31" t="s">
        <v>43</v>
      </c>
      <c r="C32" s="25">
        <v>1429.6</v>
      </c>
      <c r="D32" s="25">
        <v>624.29999999999995</v>
      </c>
      <c r="E32" s="25">
        <v>724.7</v>
      </c>
      <c r="F32" s="25">
        <v>904.1</v>
      </c>
      <c r="G32" s="25">
        <v>956.1</v>
      </c>
      <c r="H32" s="25">
        <v>600.6</v>
      </c>
      <c r="I32" s="25">
        <v>672.2</v>
      </c>
      <c r="J32" s="25">
        <v>624.5</v>
      </c>
      <c r="K32" s="25">
        <v>712.6</v>
      </c>
      <c r="L32" s="25">
        <v>708.7</v>
      </c>
      <c r="M32" s="25">
        <v>595.1</v>
      </c>
      <c r="N32" s="25">
        <v>1001.2</v>
      </c>
      <c r="O32" s="25">
        <f t="shared" si="15"/>
        <v>9553.7000000000007</v>
      </c>
      <c r="P32" s="25">
        <v>1505.7</v>
      </c>
      <c r="Q32" s="25">
        <v>451.9</v>
      </c>
      <c r="R32" s="25">
        <v>618.1</v>
      </c>
      <c r="S32" s="25">
        <v>998.8</v>
      </c>
      <c r="T32" s="25">
        <v>937.2</v>
      </c>
      <c r="U32" s="25">
        <v>308.60000000000002</v>
      </c>
      <c r="V32" s="25">
        <v>688.1</v>
      </c>
      <c r="W32" s="25">
        <v>596.79999999999995</v>
      </c>
      <c r="X32" s="33">
        <v>675.3</v>
      </c>
      <c r="Y32" s="33">
        <v>795.2</v>
      </c>
      <c r="Z32" s="33">
        <v>792.4</v>
      </c>
      <c r="AA32" s="33">
        <v>837.4</v>
      </c>
      <c r="AB32" s="25">
        <f t="shared" si="16"/>
        <v>9205.5</v>
      </c>
      <c r="AC32" s="25">
        <f t="shared" si="1"/>
        <v>-348.20000000000073</v>
      </c>
      <c r="AD32" s="25">
        <f t="shared" si="2"/>
        <v>-3.6446612307273698</v>
      </c>
    </row>
    <row r="33" spans="1:30" ht="18" customHeight="1">
      <c r="B33" s="31" t="s">
        <v>44</v>
      </c>
      <c r="C33" s="25">
        <v>1903</v>
      </c>
      <c r="D33" s="25">
        <v>1480</v>
      </c>
      <c r="E33" s="25">
        <v>1284.8</v>
      </c>
      <c r="F33" s="25">
        <v>1431.5</v>
      </c>
      <c r="G33" s="25">
        <v>1474.8</v>
      </c>
      <c r="H33" s="25">
        <v>1632.1</v>
      </c>
      <c r="I33" s="25">
        <v>1660.3</v>
      </c>
      <c r="J33" s="25">
        <v>1722.7</v>
      </c>
      <c r="K33" s="25">
        <v>1710.1</v>
      </c>
      <c r="L33" s="25">
        <v>1591.4</v>
      </c>
      <c r="M33" s="25">
        <v>1694.6</v>
      </c>
      <c r="N33" s="25">
        <v>1707.4</v>
      </c>
      <c r="O33" s="25">
        <f t="shared" si="15"/>
        <v>19292.7</v>
      </c>
      <c r="P33" s="25">
        <v>2360.6999999999998</v>
      </c>
      <c r="Q33" s="25">
        <v>1604</v>
      </c>
      <c r="R33" s="25">
        <v>1598.2</v>
      </c>
      <c r="S33" s="25">
        <v>1939.5</v>
      </c>
      <c r="T33" s="25">
        <v>1754.3</v>
      </c>
      <c r="U33" s="25">
        <v>1833.9</v>
      </c>
      <c r="V33" s="25">
        <v>1901.2</v>
      </c>
      <c r="W33" s="25">
        <v>1892.2</v>
      </c>
      <c r="X33" s="25">
        <v>2119.9</v>
      </c>
      <c r="Y33" s="25">
        <v>1753.2</v>
      </c>
      <c r="Z33" s="25">
        <v>1800.8</v>
      </c>
      <c r="AA33" s="25">
        <v>1713</v>
      </c>
      <c r="AB33" s="25">
        <f t="shared" si="16"/>
        <v>22270.9</v>
      </c>
      <c r="AC33" s="25">
        <f t="shared" si="1"/>
        <v>2978.2000000000007</v>
      </c>
      <c r="AD33" s="25">
        <f t="shared" si="2"/>
        <v>15.43692692054508</v>
      </c>
    </row>
    <row r="34" spans="1:30" ht="18" customHeight="1">
      <c r="B34" s="31" t="s">
        <v>45</v>
      </c>
      <c r="C34" s="25">
        <v>50.1</v>
      </c>
      <c r="D34" s="25">
        <v>55.3</v>
      </c>
      <c r="E34" s="25">
        <v>26.1</v>
      </c>
      <c r="F34" s="25">
        <v>40.6</v>
      </c>
      <c r="G34" s="25">
        <v>37.799999999999997</v>
      </c>
      <c r="H34" s="25">
        <v>41.3</v>
      </c>
      <c r="I34" s="25">
        <v>6</v>
      </c>
      <c r="J34" s="25">
        <v>28.8</v>
      </c>
      <c r="K34" s="25">
        <v>77.599999999999994</v>
      </c>
      <c r="L34" s="25">
        <v>33.200000000000003</v>
      </c>
      <c r="M34" s="25">
        <v>44</v>
      </c>
      <c r="N34" s="25">
        <v>52.4</v>
      </c>
      <c r="O34" s="25">
        <f t="shared" si="15"/>
        <v>493.2</v>
      </c>
      <c r="P34" s="25">
        <v>46.2</v>
      </c>
      <c r="Q34" s="25">
        <v>26.2</v>
      </c>
      <c r="R34" s="25">
        <v>30.4</v>
      </c>
      <c r="S34" s="25">
        <v>60</v>
      </c>
      <c r="T34" s="25">
        <v>29.6</v>
      </c>
      <c r="U34" s="25">
        <v>49.5</v>
      </c>
      <c r="V34" s="25">
        <v>46.3</v>
      </c>
      <c r="W34" s="25">
        <v>45.1</v>
      </c>
      <c r="X34" s="25">
        <v>41</v>
      </c>
      <c r="Y34" s="25">
        <v>34.700000000000003</v>
      </c>
      <c r="Z34" s="25">
        <v>50.3</v>
      </c>
      <c r="AA34" s="25">
        <v>40.9</v>
      </c>
      <c r="AB34" s="25">
        <f t="shared" si="16"/>
        <v>500.2</v>
      </c>
      <c r="AC34" s="25">
        <f t="shared" si="1"/>
        <v>7</v>
      </c>
      <c r="AD34" s="25">
        <f t="shared" si="2"/>
        <v>1.4193025141930251</v>
      </c>
    </row>
    <row r="35" spans="1:30" ht="18" customHeight="1">
      <c r="B35" s="31" t="s">
        <v>46</v>
      </c>
      <c r="C35" s="25">
        <v>759</v>
      </c>
      <c r="D35" s="25">
        <v>751</v>
      </c>
      <c r="E35" s="25">
        <v>728.5</v>
      </c>
      <c r="F35" s="25">
        <v>741.8</v>
      </c>
      <c r="G35" s="25">
        <v>745.5</v>
      </c>
      <c r="H35" s="25">
        <v>753.8</v>
      </c>
      <c r="I35" s="25">
        <v>752</v>
      </c>
      <c r="J35" s="25">
        <v>756.7</v>
      </c>
      <c r="K35" s="25">
        <v>758.1</v>
      </c>
      <c r="L35" s="25">
        <v>761.5</v>
      </c>
      <c r="M35" s="25">
        <v>770.6</v>
      </c>
      <c r="N35" s="25">
        <v>757</v>
      </c>
      <c r="O35" s="25">
        <f t="shared" si="15"/>
        <v>9035.5</v>
      </c>
      <c r="P35" s="25">
        <f>+[1]PP!P33</f>
        <v>786.5</v>
      </c>
      <c r="Q35" s="25">
        <f>+[1]PP!Q33</f>
        <v>779.6</v>
      </c>
      <c r="R35" s="25">
        <f>+[1]PP!R33</f>
        <v>773.4</v>
      </c>
      <c r="S35" s="25">
        <f>+[1]PP!S33</f>
        <v>793</v>
      </c>
      <c r="T35" s="25">
        <f>+[1]PP!T33</f>
        <v>786.1</v>
      </c>
      <c r="U35" s="25">
        <f>+[1]PP!U33</f>
        <v>801.8</v>
      </c>
      <c r="V35" s="25">
        <f>+[1]PP!V33</f>
        <v>790.6</v>
      </c>
      <c r="W35" s="25">
        <f>+[1]PP!W33</f>
        <v>792.5</v>
      </c>
      <c r="X35" s="25">
        <f>+[1]PP!X33</f>
        <v>808.8</v>
      </c>
      <c r="Y35" s="25">
        <f>+[1]PP!Y33</f>
        <v>794.6</v>
      </c>
      <c r="Z35" s="25">
        <f>+[1]PP!Z33</f>
        <v>805.3</v>
      </c>
      <c r="AA35" s="25">
        <f>+[1]PP!AA33</f>
        <v>782.8</v>
      </c>
      <c r="AB35" s="25">
        <f t="shared" si="16"/>
        <v>9495</v>
      </c>
      <c r="AC35" s="25">
        <f t="shared" si="1"/>
        <v>459.5</v>
      </c>
      <c r="AD35" s="25">
        <f t="shared" si="2"/>
        <v>5.085496098721709</v>
      </c>
    </row>
    <row r="36" spans="1:30" ht="18" customHeight="1">
      <c r="B36" s="31" t="s">
        <v>47</v>
      </c>
      <c r="C36" s="25">
        <v>897</v>
      </c>
      <c r="D36" s="25">
        <v>726.7</v>
      </c>
      <c r="E36" s="25">
        <v>872.6</v>
      </c>
      <c r="F36" s="25">
        <v>966.8</v>
      </c>
      <c r="G36" s="25">
        <v>1111.5</v>
      </c>
      <c r="H36" s="25">
        <v>940.6</v>
      </c>
      <c r="I36" s="25">
        <v>1114.5999999999999</v>
      </c>
      <c r="J36" s="25">
        <v>1031.4000000000001</v>
      </c>
      <c r="K36" s="25">
        <v>1053.5</v>
      </c>
      <c r="L36" s="25">
        <v>936.4</v>
      </c>
      <c r="M36" s="25">
        <v>891.4</v>
      </c>
      <c r="N36" s="25">
        <v>948.8</v>
      </c>
      <c r="O36" s="25">
        <f t="shared" si="15"/>
        <v>11491.3</v>
      </c>
      <c r="P36" s="25">
        <f>+[1]PP!P34</f>
        <v>1176.7</v>
      </c>
      <c r="Q36" s="25">
        <f>+[1]PP!Q34</f>
        <v>827.5</v>
      </c>
      <c r="R36" s="25">
        <f>+[1]PP!R34</f>
        <v>1016.5</v>
      </c>
      <c r="S36" s="25">
        <f>+[1]PP!S34</f>
        <v>1231.5999999999999</v>
      </c>
      <c r="T36" s="25">
        <f>+[1]PP!T34</f>
        <v>1364.1</v>
      </c>
      <c r="U36" s="25">
        <f>+[1]PP!U34</f>
        <v>1141.2</v>
      </c>
      <c r="V36" s="25">
        <f>+[1]PP!V34</f>
        <v>1224.5</v>
      </c>
      <c r="W36" s="25">
        <f>+[1]PP!W34</f>
        <v>1389.9</v>
      </c>
      <c r="X36" s="25">
        <f>+[1]PP!X34</f>
        <v>1102.2</v>
      </c>
      <c r="Y36" s="25">
        <f>+[1]PP!Y34</f>
        <v>1042.2</v>
      </c>
      <c r="Z36" s="25">
        <f>+[1]PP!Z34</f>
        <v>1146.5</v>
      </c>
      <c r="AA36" s="25">
        <f>+[1]PP!AA34</f>
        <v>1052.4000000000001</v>
      </c>
      <c r="AB36" s="25">
        <f t="shared" si="16"/>
        <v>13715.300000000001</v>
      </c>
      <c r="AC36" s="25">
        <f t="shared" si="1"/>
        <v>2224.0000000000018</v>
      </c>
      <c r="AD36" s="25">
        <f t="shared" si="2"/>
        <v>19.353771984022714</v>
      </c>
    </row>
    <row r="37" spans="1:30" ht="18" customHeight="1">
      <c r="B37" s="31" t="s">
        <v>35</v>
      </c>
      <c r="C37" s="25">
        <v>3.4</v>
      </c>
      <c r="D37" s="25">
        <v>3.4</v>
      </c>
      <c r="E37" s="25">
        <v>6.8</v>
      </c>
      <c r="F37" s="25">
        <v>0</v>
      </c>
      <c r="G37" s="25">
        <v>4.2</v>
      </c>
      <c r="H37" s="25">
        <v>3.4</v>
      </c>
      <c r="I37" s="25">
        <v>0.2</v>
      </c>
      <c r="J37" s="25">
        <v>7.1</v>
      </c>
      <c r="K37" s="25">
        <v>0.6</v>
      </c>
      <c r="L37" s="25">
        <v>3.4</v>
      </c>
      <c r="M37" s="25">
        <v>0</v>
      </c>
      <c r="N37" s="25">
        <v>0</v>
      </c>
      <c r="O37" s="25">
        <f t="shared" si="15"/>
        <v>32.5</v>
      </c>
      <c r="P37" s="25">
        <v>3.4</v>
      </c>
      <c r="Q37" s="25">
        <v>3.4</v>
      </c>
      <c r="R37" s="25">
        <v>3.4</v>
      </c>
      <c r="S37" s="25">
        <v>4.5</v>
      </c>
      <c r="T37" s="25">
        <v>3.4</v>
      </c>
      <c r="U37" s="25">
        <v>1.1000000000000001</v>
      </c>
      <c r="V37" s="25">
        <v>4</v>
      </c>
      <c r="W37" s="25">
        <v>7</v>
      </c>
      <c r="X37" s="25">
        <v>15.3</v>
      </c>
      <c r="Y37" s="25">
        <v>7.2</v>
      </c>
      <c r="Z37" s="25">
        <v>5</v>
      </c>
      <c r="AA37" s="25">
        <v>3.7</v>
      </c>
      <c r="AB37" s="25">
        <f t="shared" si="16"/>
        <v>61.400000000000006</v>
      </c>
      <c r="AC37" s="25">
        <f t="shared" si="1"/>
        <v>28.900000000000006</v>
      </c>
      <c r="AD37" s="25">
        <f t="shared" si="2"/>
        <v>88.923076923076934</v>
      </c>
    </row>
    <row r="38" spans="1:30" ht="18" customHeight="1">
      <c r="B38" s="32" t="s">
        <v>48</v>
      </c>
      <c r="C38" s="23">
        <f t="shared" ref="C38:AA38" si="17">SUM(C39:C42)</f>
        <v>2289.2999999999997</v>
      </c>
      <c r="D38" s="23">
        <f t="shared" si="17"/>
        <v>2241.1999999999998</v>
      </c>
      <c r="E38" s="23">
        <f t="shared" si="17"/>
        <v>2053.9</v>
      </c>
      <c r="F38" s="23">
        <f t="shared" si="17"/>
        <v>1612.6</v>
      </c>
      <c r="G38" s="23">
        <f t="shared" si="17"/>
        <v>1967.1</v>
      </c>
      <c r="H38" s="23">
        <f t="shared" si="17"/>
        <v>1726.1</v>
      </c>
      <c r="I38" s="23">
        <f t="shared" si="17"/>
        <v>1739.6000000000001</v>
      </c>
      <c r="J38" s="23">
        <f t="shared" si="17"/>
        <v>1748.5000000000002</v>
      </c>
      <c r="K38" s="23">
        <f t="shared" si="17"/>
        <v>1976.6999999999998</v>
      </c>
      <c r="L38" s="23">
        <f t="shared" si="17"/>
        <v>1897.8000000000002</v>
      </c>
      <c r="M38" s="23">
        <f t="shared" si="17"/>
        <v>2078.1</v>
      </c>
      <c r="N38" s="23">
        <f t="shared" si="17"/>
        <v>2373.1</v>
      </c>
      <c r="O38" s="23">
        <f>SUM(O39:O42)</f>
        <v>23704</v>
      </c>
      <c r="P38" s="23">
        <f t="shared" si="17"/>
        <v>2707.2</v>
      </c>
      <c r="Q38" s="23">
        <f t="shared" si="17"/>
        <v>2930.7000000000003</v>
      </c>
      <c r="R38" s="23">
        <f t="shared" si="17"/>
        <v>2092.8999999999996</v>
      </c>
      <c r="S38" s="23">
        <f t="shared" si="17"/>
        <v>2058.6000000000004</v>
      </c>
      <c r="T38" s="23">
        <f t="shared" si="17"/>
        <v>2009</v>
      </c>
      <c r="U38" s="23">
        <f t="shared" si="17"/>
        <v>1859.1</v>
      </c>
      <c r="V38" s="23">
        <f t="shared" si="17"/>
        <v>2256.4</v>
      </c>
      <c r="W38" s="23">
        <f t="shared" si="17"/>
        <v>1832.6000000000001</v>
      </c>
      <c r="X38" s="23">
        <f t="shared" si="17"/>
        <v>1731</v>
      </c>
      <c r="Y38" s="23">
        <f t="shared" si="17"/>
        <v>2258.6</v>
      </c>
      <c r="Z38" s="23">
        <f t="shared" si="17"/>
        <v>2244.6</v>
      </c>
      <c r="AA38" s="23">
        <f t="shared" si="17"/>
        <v>2886</v>
      </c>
      <c r="AB38" s="23">
        <f>SUM(AB39:AB42)</f>
        <v>26866.699999999997</v>
      </c>
      <c r="AC38" s="23">
        <f t="shared" si="1"/>
        <v>3162.6999999999971</v>
      </c>
      <c r="AD38" s="23">
        <f t="shared" si="2"/>
        <v>13.342473844076938</v>
      </c>
    </row>
    <row r="39" spans="1:30" ht="18" customHeight="1">
      <c r="B39" s="34" t="s">
        <v>49</v>
      </c>
      <c r="C39" s="25">
        <v>1303.4000000000001</v>
      </c>
      <c r="D39" s="25">
        <v>1503.3</v>
      </c>
      <c r="E39" s="25">
        <v>1846</v>
      </c>
      <c r="F39" s="25">
        <v>1442.8</v>
      </c>
      <c r="G39" s="25">
        <v>1791.6</v>
      </c>
      <c r="H39" s="25">
        <v>1555.1</v>
      </c>
      <c r="I39" s="25">
        <v>1569.5</v>
      </c>
      <c r="J39" s="25">
        <v>1580.2</v>
      </c>
      <c r="K39" s="25">
        <v>1802.6</v>
      </c>
      <c r="L39" s="25">
        <v>1666.4</v>
      </c>
      <c r="M39" s="25">
        <v>1631.2</v>
      </c>
      <c r="N39" s="25">
        <v>1637.1</v>
      </c>
      <c r="O39" s="25">
        <f>SUM(C39:N39)</f>
        <v>19329.2</v>
      </c>
      <c r="P39" s="25">
        <f>+[1]PP!P38</f>
        <v>1684.8</v>
      </c>
      <c r="Q39" s="25">
        <f>+[1]PP!Q38</f>
        <v>1971.1</v>
      </c>
      <c r="R39" s="25">
        <f>+[1]PP!R38</f>
        <v>1770.4</v>
      </c>
      <c r="S39" s="25">
        <f>+[1]PP!S38</f>
        <v>1837.7</v>
      </c>
      <c r="T39" s="25">
        <f>+[1]PP!T38</f>
        <v>1824.1</v>
      </c>
      <c r="U39" s="25">
        <f>+[1]PP!U38</f>
        <v>1682</v>
      </c>
      <c r="V39" s="25">
        <f>+[1]PP!V38</f>
        <v>2069.8000000000002</v>
      </c>
      <c r="W39" s="25">
        <f>+[1]PP!W38</f>
        <v>1660.4</v>
      </c>
      <c r="X39" s="25">
        <f>+[1]PP!X38</f>
        <v>1559</v>
      </c>
      <c r="Y39" s="25">
        <f>+[1]PP!Y38</f>
        <v>2022.1</v>
      </c>
      <c r="Z39" s="25">
        <f>+[1]PP!Z38</f>
        <v>1770.5</v>
      </c>
      <c r="AA39" s="25">
        <f>+[1]PP!AA38</f>
        <v>2064.6</v>
      </c>
      <c r="AB39" s="25">
        <f>SUM(P39:AA39)</f>
        <v>21916.499999999996</v>
      </c>
      <c r="AC39" s="25">
        <f t="shared" si="1"/>
        <v>2587.2999999999956</v>
      </c>
      <c r="AD39" s="25">
        <f t="shared" si="2"/>
        <v>13.385447923349107</v>
      </c>
    </row>
    <row r="40" spans="1:30" ht="18" customHeight="1">
      <c r="B40" s="34" t="s">
        <v>50</v>
      </c>
      <c r="C40" s="25">
        <v>867.8</v>
      </c>
      <c r="D40" s="25">
        <v>619.79999999999995</v>
      </c>
      <c r="E40" s="25">
        <v>79.900000000000006</v>
      </c>
      <c r="F40" s="25">
        <v>42</v>
      </c>
      <c r="G40" s="25">
        <v>47.2</v>
      </c>
      <c r="H40" s="25">
        <v>41.5</v>
      </c>
      <c r="I40" s="25">
        <v>41.9</v>
      </c>
      <c r="J40" s="25">
        <v>39.5</v>
      </c>
      <c r="K40" s="25">
        <v>40.5</v>
      </c>
      <c r="L40" s="25">
        <v>87.8</v>
      </c>
      <c r="M40" s="25">
        <v>312.39999999999998</v>
      </c>
      <c r="N40" s="25">
        <v>545.20000000000005</v>
      </c>
      <c r="O40" s="25">
        <f>SUM(C40:N40)</f>
        <v>2765.5</v>
      </c>
      <c r="P40" s="25">
        <f>+[1]PP!P39</f>
        <v>876.2</v>
      </c>
      <c r="Q40" s="25">
        <f>+[1]PP!Q39</f>
        <v>817.7</v>
      </c>
      <c r="R40" s="25">
        <f>+[1]PP!R39</f>
        <v>191.3</v>
      </c>
      <c r="S40" s="25">
        <f>+[1]PP!S39</f>
        <v>77.7</v>
      </c>
      <c r="T40" s="25">
        <f>+[1]PP!T39</f>
        <v>49.7</v>
      </c>
      <c r="U40" s="25">
        <f>+[1]PP!U39</f>
        <v>42.3</v>
      </c>
      <c r="V40" s="25">
        <f>+[1]PP!V39</f>
        <v>49.5</v>
      </c>
      <c r="W40" s="25">
        <f>+[1]PP!W39</f>
        <v>40</v>
      </c>
      <c r="X40" s="25">
        <f>+[1]PP!X39</f>
        <v>37.6</v>
      </c>
      <c r="Y40" s="25">
        <f>+[1]PP!Y39</f>
        <v>103.8</v>
      </c>
      <c r="Z40" s="25">
        <f>+[1]PP!Z39</f>
        <v>338.5</v>
      </c>
      <c r="AA40" s="25">
        <f>+[1]PP!AA39</f>
        <v>689.9</v>
      </c>
      <c r="AB40" s="25">
        <f>SUM(P40:AA40)</f>
        <v>3314.2000000000003</v>
      </c>
      <c r="AC40" s="25">
        <f t="shared" si="1"/>
        <v>548.70000000000027</v>
      </c>
      <c r="AD40" s="25">
        <f t="shared" si="2"/>
        <v>19.840896763695547</v>
      </c>
    </row>
    <row r="41" spans="1:30" ht="18" customHeight="1">
      <c r="B41" s="31" t="s">
        <v>51</v>
      </c>
      <c r="C41" s="25">
        <v>90.2</v>
      </c>
      <c r="D41" s="25">
        <v>90.1</v>
      </c>
      <c r="E41" s="25">
        <v>98</v>
      </c>
      <c r="F41" s="25">
        <v>97.7</v>
      </c>
      <c r="G41" s="25">
        <v>98.1</v>
      </c>
      <c r="H41" s="25">
        <v>99</v>
      </c>
      <c r="I41" s="25">
        <v>97.9</v>
      </c>
      <c r="J41" s="25">
        <v>98.4</v>
      </c>
      <c r="K41" s="25">
        <v>102.6</v>
      </c>
      <c r="L41" s="25">
        <v>101.9</v>
      </c>
      <c r="M41" s="25">
        <v>101.7</v>
      </c>
      <c r="N41" s="25">
        <v>141.6</v>
      </c>
      <c r="O41" s="25">
        <f>SUM(C41:N41)</f>
        <v>1217.1999999999998</v>
      </c>
      <c r="P41" s="25">
        <f>+[1]PP!P43</f>
        <v>112.2</v>
      </c>
      <c r="Q41" s="25">
        <f>+[1]PP!Q43</f>
        <v>108.1</v>
      </c>
      <c r="R41" s="25">
        <f>+[1]PP!R43</f>
        <v>100</v>
      </c>
      <c r="S41" s="25">
        <f>+[1]PP!S43</f>
        <v>111.4</v>
      </c>
      <c r="T41" s="25">
        <f>+[1]PP!T43</f>
        <v>102.7</v>
      </c>
      <c r="U41" s="25">
        <f>+[1]PP!U43</f>
        <v>99.2</v>
      </c>
      <c r="V41" s="25">
        <f>+[1]PP!V43</f>
        <v>102.1</v>
      </c>
      <c r="W41" s="25">
        <f>+[1]PP!W43</f>
        <v>98.2</v>
      </c>
      <c r="X41" s="25">
        <f>+[1]PP!X43</f>
        <v>100.5</v>
      </c>
      <c r="Y41" s="25">
        <f>+[1]PP!Y43</f>
        <v>98.6</v>
      </c>
      <c r="Z41" s="25">
        <f>+[1]PP!Z43</f>
        <v>102</v>
      </c>
      <c r="AA41" s="25">
        <f>+[1]PP!AA43</f>
        <v>98.1</v>
      </c>
      <c r="AB41" s="25">
        <f>SUM(P41:AA41)</f>
        <v>1233.1000000000001</v>
      </c>
      <c r="AC41" s="25">
        <f t="shared" si="1"/>
        <v>15.900000000000318</v>
      </c>
      <c r="AD41" s="25">
        <f t="shared" si="2"/>
        <v>1.3062767006244103</v>
      </c>
    </row>
    <row r="42" spans="1:30" ht="18" customHeight="1">
      <c r="B42" s="31" t="s">
        <v>52</v>
      </c>
      <c r="C42" s="25">
        <v>27.9</v>
      </c>
      <c r="D42" s="25">
        <v>28</v>
      </c>
      <c r="E42" s="25">
        <v>30</v>
      </c>
      <c r="F42" s="25">
        <v>30.1</v>
      </c>
      <c r="G42" s="25">
        <v>30.2</v>
      </c>
      <c r="H42" s="25">
        <v>30.5</v>
      </c>
      <c r="I42" s="25">
        <v>30.3</v>
      </c>
      <c r="J42" s="25">
        <v>30.4</v>
      </c>
      <c r="K42" s="25">
        <v>31</v>
      </c>
      <c r="L42" s="25">
        <v>41.7</v>
      </c>
      <c r="M42" s="25">
        <v>32.799999999999997</v>
      </c>
      <c r="N42" s="25">
        <v>49.2</v>
      </c>
      <c r="O42" s="25">
        <f>SUM(C42:N42)</f>
        <v>392.09999999999997</v>
      </c>
      <c r="P42" s="25">
        <f>+[1]PP!P44</f>
        <v>34</v>
      </c>
      <c r="Q42" s="25">
        <f>+[1]PP!Q44</f>
        <v>33.799999999999997</v>
      </c>
      <c r="R42" s="25">
        <f>+[1]PP!R44</f>
        <v>31.2</v>
      </c>
      <c r="S42" s="25">
        <f>+[1]PP!S44</f>
        <v>31.8</v>
      </c>
      <c r="T42" s="25">
        <f>+[1]PP!T44</f>
        <v>32.5</v>
      </c>
      <c r="U42" s="25">
        <f>+[1]PP!U44</f>
        <v>35.6</v>
      </c>
      <c r="V42" s="25">
        <f>+[1]PP!V44</f>
        <v>35</v>
      </c>
      <c r="W42" s="25">
        <f>+[1]PP!W44</f>
        <v>34</v>
      </c>
      <c r="X42" s="25">
        <f>+[1]PP!X44</f>
        <v>33.9</v>
      </c>
      <c r="Y42" s="25">
        <f>+[1]PP!Y44</f>
        <v>34.1</v>
      </c>
      <c r="Z42" s="25">
        <f>+[1]PP!Z44</f>
        <v>33.6</v>
      </c>
      <c r="AA42" s="25">
        <f>+[1]PP!AA44</f>
        <v>33.4</v>
      </c>
      <c r="AB42" s="25">
        <f>SUM(P42:AA42)</f>
        <v>402.9</v>
      </c>
      <c r="AC42" s="25">
        <f t="shared" si="1"/>
        <v>10.800000000000011</v>
      </c>
      <c r="AD42" s="25">
        <f t="shared" si="2"/>
        <v>2.7543993879112505</v>
      </c>
    </row>
    <row r="43" spans="1:30" ht="18" customHeight="1">
      <c r="B43" s="27" t="s">
        <v>53</v>
      </c>
      <c r="C43" s="23">
        <v>167.7</v>
      </c>
      <c r="D43" s="23">
        <v>84.4</v>
      </c>
      <c r="E43" s="23">
        <v>93.3</v>
      </c>
      <c r="F43" s="23">
        <v>85.2</v>
      </c>
      <c r="G43" s="23">
        <v>105.7</v>
      </c>
      <c r="H43" s="23">
        <v>90.8</v>
      </c>
      <c r="I43" s="23">
        <v>139.4</v>
      </c>
      <c r="J43" s="23">
        <v>139</v>
      </c>
      <c r="K43" s="23">
        <v>124.6</v>
      </c>
      <c r="L43" s="23">
        <v>174.6</v>
      </c>
      <c r="M43" s="23">
        <v>173.9</v>
      </c>
      <c r="N43" s="23">
        <v>373</v>
      </c>
      <c r="O43" s="23">
        <f>SUM(C43:N43)</f>
        <v>1751.6</v>
      </c>
      <c r="P43" s="23">
        <v>204.6</v>
      </c>
      <c r="Q43" s="23">
        <v>168.4</v>
      </c>
      <c r="R43" s="23">
        <v>269.89999999999998</v>
      </c>
      <c r="S43" s="23">
        <v>160.6</v>
      </c>
      <c r="T43" s="23">
        <v>174.9</v>
      </c>
      <c r="U43" s="23">
        <v>277.5</v>
      </c>
      <c r="V43" s="23">
        <v>163.19999999999999</v>
      </c>
      <c r="W43" s="23">
        <v>157.6</v>
      </c>
      <c r="X43" s="23">
        <v>138.1</v>
      </c>
      <c r="Y43" s="23">
        <v>156.19999999999999</v>
      </c>
      <c r="Z43" s="23">
        <v>168.6</v>
      </c>
      <c r="AA43" s="23">
        <v>200.1</v>
      </c>
      <c r="AB43" s="23">
        <f>SUM(P43:AA43)</f>
        <v>2239.6999999999998</v>
      </c>
      <c r="AC43" s="23">
        <f t="shared" si="1"/>
        <v>488.09999999999991</v>
      </c>
      <c r="AD43" s="23">
        <f t="shared" si="2"/>
        <v>27.865951130395061</v>
      </c>
    </row>
    <row r="44" spans="1:30" ht="18" customHeight="1">
      <c r="B44" s="35" t="s">
        <v>54</v>
      </c>
      <c r="C44" s="23">
        <f t="shared" ref="C44:AA44" si="18">SUM(C45:C46)</f>
        <v>870</v>
      </c>
      <c r="D44" s="23">
        <f t="shared" si="18"/>
        <v>830.8</v>
      </c>
      <c r="E44" s="23">
        <f t="shared" si="18"/>
        <v>812.8</v>
      </c>
      <c r="F44" s="23">
        <f t="shared" si="18"/>
        <v>864.6</v>
      </c>
      <c r="G44" s="23">
        <f t="shared" si="18"/>
        <v>779.4</v>
      </c>
      <c r="H44" s="23">
        <f t="shared" si="18"/>
        <v>775.6</v>
      </c>
      <c r="I44" s="23">
        <f t="shared" si="18"/>
        <v>854.7</v>
      </c>
      <c r="J44" s="23">
        <f t="shared" si="18"/>
        <v>958.2</v>
      </c>
      <c r="K44" s="23">
        <f t="shared" si="18"/>
        <v>837.3</v>
      </c>
      <c r="L44" s="23">
        <f t="shared" si="18"/>
        <v>651.20000000000005</v>
      </c>
      <c r="M44" s="23">
        <f t="shared" si="18"/>
        <v>700.7</v>
      </c>
      <c r="N44" s="23">
        <f t="shared" si="18"/>
        <v>749.2</v>
      </c>
      <c r="O44" s="23">
        <f>SUM(O45:O46)</f>
        <v>9684.5000000000018</v>
      </c>
      <c r="P44" s="23">
        <f t="shared" si="18"/>
        <v>1030.7</v>
      </c>
      <c r="Q44" s="23">
        <f t="shared" si="18"/>
        <v>955.3</v>
      </c>
      <c r="R44" s="23">
        <f t="shared" si="18"/>
        <v>976.9</v>
      </c>
      <c r="S44" s="23">
        <f t="shared" si="18"/>
        <v>1064.7</v>
      </c>
      <c r="T44" s="23">
        <f t="shared" si="18"/>
        <v>835.7</v>
      </c>
      <c r="U44" s="23">
        <f t="shared" si="18"/>
        <v>848.5</v>
      </c>
      <c r="V44" s="23">
        <f t="shared" si="18"/>
        <v>931.6</v>
      </c>
      <c r="W44" s="23">
        <f t="shared" si="18"/>
        <v>979.2</v>
      </c>
      <c r="X44" s="23">
        <f t="shared" si="18"/>
        <v>833.4</v>
      </c>
      <c r="Y44" s="23">
        <f t="shared" si="18"/>
        <v>655.7</v>
      </c>
      <c r="Z44" s="23">
        <f t="shared" si="18"/>
        <v>721.3</v>
      </c>
      <c r="AA44" s="23">
        <f t="shared" si="18"/>
        <v>787.5</v>
      </c>
      <c r="AB44" s="23">
        <f>SUM(AB45:AB46)</f>
        <v>10620.5</v>
      </c>
      <c r="AC44" s="23">
        <f t="shared" si="1"/>
        <v>935.99999999999818</v>
      </c>
      <c r="AD44" s="23">
        <f t="shared" si="2"/>
        <v>9.6649284939852134</v>
      </c>
    </row>
    <row r="45" spans="1:30" ht="18" customHeight="1">
      <c r="B45" s="31" t="s">
        <v>55</v>
      </c>
      <c r="C45" s="25">
        <v>870</v>
      </c>
      <c r="D45" s="25">
        <v>830.8</v>
      </c>
      <c r="E45" s="25">
        <v>812.8</v>
      </c>
      <c r="F45" s="25">
        <v>864.6</v>
      </c>
      <c r="G45" s="25">
        <v>779.4</v>
      </c>
      <c r="H45" s="25">
        <v>775.6</v>
      </c>
      <c r="I45" s="25">
        <v>854.7</v>
      </c>
      <c r="J45" s="25">
        <v>958.2</v>
      </c>
      <c r="K45" s="25">
        <v>837.3</v>
      </c>
      <c r="L45" s="25">
        <v>651.20000000000005</v>
      </c>
      <c r="M45" s="25">
        <v>700.7</v>
      </c>
      <c r="N45" s="25">
        <v>749.2</v>
      </c>
      <c r="O45" s="25">
        <f>SUM(C45:N45)</f>
        <v>9684.5000000000018</v>
      </c>
      <c r="P45" s="25">
        <f>+[1]PP!P51</f>
        <v>1030.7</v>
      </c>
      <c r="Q45" s="25">
        <f>+[1]PP!Q51</f>
        <v>955.3</v>
      </c>
      <c r="R45" s="25">
        <f>+[1]PP!R51</f>
        <v>976.9</v>
      </c>
      <c r="S45" s="25">
        <f>+[1]PP!S51</f>
        <v>1064.7</v>
      </c>
      <c r="T45" s="25">
        <f>+[1]PP!T51</f>
        <v>835.7</v>
      </c>
      <c r="U45" s="25">
        <f>+[1]PP!U51</f>
        <v>848.5</v>
      </c>
      <c r="V45" s="25">
        <f>+[1]PP!V51</f>
        <v>931.6</v>
      </c>
      <c r="W45" s="25">
        <f>+[1]PP!W51</f>
        <v>979.2</v>
      </c>
      <c r="X45" s="25">
        <f>+[1]PP!X51</f>
        <v>833.4</v>
      </c>
      <c r="Y45" s="25">
        <f>+[1]PP!Y51</f>
        <v>655.7</v>
      </c>
      <c r="Z45" s="25">
        <f>+[1]PP!Z51</f>
        <v>721.3</v>
      </c>
      <c r="AA45" s="25">
        <f>+[1]PP!AA51</f>
        <v>787.5</v>
      </c>
      <c r="AB45" s="25">
        <f>SUM(P45:AA45)</f>
        <v>10620.5</v>
      </c>
      <c r="AC45" s="25">
        <f t="shared" si="1"/>
        <v>935.99999999999818</v>
      </c>
      <c r="AD45" s="25">
        <f t="shared" si="2"/>
        <v>9.6649284939852134</v>
      </c>
    </row>
    <row r="46" spans="1:30" ht="18" customHeight="1">
      <c r="B46" s="31" t="s">
        <v>35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f>SUM(C46:N46)</f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f>SUM(P46:AA46)</f>
        <v>0</v>
      </c>
      <c r="AC46" s="25">
        <f t="shared" si="1"/>
        <v>0</v>
      </c>
      <c r="AD46" s="25">
        <v>0</v>
      </c>
    </row>
    <row r="47" spans="1:30" ht="18" customHeight="1">
      <c r="B47" s="35" t="s">
        <v>56</v>
      </c>
      <c r="C47" s="23">
        <v>90.4</v>
      </c>
      <c r="D47" s="23">
        <v>106.1</v>
      </c>
      <c r="E47" s="23">
        <v>130</v>
      </c>
      <c r="F47" s="23">
        <v>100.9</v>
      </c>
      <c r="G47" s="23">
        <v>133</v>
      </c>
      <c r="H47" s="23">
        <v>112.8</v>
      </c>
      <c r="I47" s="23">
        <v>120.7</v>
      </c>
      <c r="J47" s="23">
        <v>114.6</v>
      </c>
      <c r="K47" s="23">
        <v>124.4</v>
      </c>
      <c r="L47" s="23">
        <v>129.1</v>
      </c>
      <c r="M47" s="23">
        <v>121.6</v>
      </c>
      <c r="N47" s="23">
        <v>117.7</v>
      </c>
      <c r="O47" s="23">
        <f>SUM(C47:N47)</f>
        <v>1401.3</v>
      </c>
      <c r="P47" s="23">
        <f>+[1]PP!P54</f>
        <v>126.9</v>
      </c>
      <c r="Q47" s="23">
        <f>+[1]PP!Q54</f>
        <v>146.69999999999999</v>
      </c>
      <c r="R47" s="23">
        <f>+[1]PP!R54</f>
        <v>132.6</v>
      </c>
      <c r="S47" s="23">
        <f>+[1]PP!S54</f>
        <v>136.80000000000001</v>
      </c>
      <c r="T47" s="23">
        <f>+[1]PP!T54</f>
        <v>134.4</v>
      </c>
      <c r="U47" s="23">
        <f>+[1]PP!U54</f>
        <v>129.1</v>
      </c>
      <c r="V47" s="23">
        <f>+[1]PP!V54</f>
        <v>149.1</v>
      </c>
      <c r="W47" s="23">
        <f>+[1]PP!W54</f>
        <v>124</v>
      </c>
      <c r="X47" s="23">
        <f>+[1]PP!X54</f>
        <v>112.5</v>
      </c>
      <c r="Y47" s="23">
        <f>+[1]PP!Y54</f>
        <v>148.80000000000001</v>
      </c>
      <c r="Z47" s="23">
        <f>+[1]PP!Z54</f>
        <v>128.30000000000001</v>
      </c>
      <c r="AA47" s="23">
        <f>+[1]PP!AA54</f>
        <v>147.19999999999999</v>
      </c>
      <c r="AB47" s="23">
        <f>SUM(P47:AA47)</f>
        <v>1616.3999999999999</v>
      </c>
      <c r="AC47" s="23">
        <f t="shared" si="1"/>
        <v>215.09999999999991</v>
      </c>
      <c r="AD47" s="23">
        <f t="shared" si="2"/>
        <v>15.350032113037887</v>
      </c>
    </row>
    <row r="48" spans="1:30" ht="18" customHeight="1">
      <c r="A48" s="36"/>
      <c r="B48" s="35" t="s">
        <v>57</v>
      </c>
      <c r="C48" s="23">
        <v>0.1</v>
      </c>
      <c r="D48" s="23">
        <v>0.1</v>
      </c>
      <c r="E48" s="23">
        <v>0.5</v>
      </c>
      <c r="F48" s="23">
        <v>0.1</v>
      </c>
      <c r="G48" s="23">
        <v>0.6</v>
      </c>
      <c r="H48" s="23">
        <v>0.2</v>
      </c>
      <c r="I48" s="23">
        <v>0.3</v>
      </c>
      <c r="J48" s="23">
        <v>0.2</v>
      </c>
      <c r="K48" s="23">
        <v>0.2</v>
      </c>
      <c r="L48" s="23">
        <v>0.4</v>
      </c>
      <c r="M48" s="23">
        <v>0.1</v>
      </c>
      <c r="N48" s="23">
        <v>0.1</v>
      </c>
      <c r="O48" s="23">
        <f>SUM(C48:N48)</f>
        <v>2.9000000000000004</v>
      </c>
      <c r="P48" s="23">
        <f>+[1]PP!P55</f>
        <v>0.2</v>
      </c>
      <c r="Q48" s="23">
        <f>+[1]PP!Q55</f>
        <v>0.3</v>
      </c>
      <c r="R48" s="23">
        <f>+[1]PP!R55</f>
        <v>0.4</v>
      </c>
      <c r="S48" s="23">
        <f>+[1]PP!S55</f>
        <v>0.2</v>
      </c>
      <c r="T48" s="23">
        <f>+[1]PP!T55</f>
        <v>0.5</v>
      </c>
      <c r="U48" s="23">
        <f>+[1]PP!U55</f>
        <v>0.2</v>
      </c>
      <c r="V48" s="23">
        <f>+[1]PP!V55</f>
        <v>0.2</v>
      </c>
      <c r="W48" s="23">
        <f>+[1]PP!W55</f>
        <v>0.1</v>
      </c>
      <c r="X48" s="23">
        <f>+[1]PP!X55</f>
        <v>0.1</v>
      </c>
      <c r="Y48" s="23">
        <v>0.2</v>
      </c>
      <c r="Z48" s="23">
        <f>+[1]PP!Z55</f>
        <v>0.1</v>
      </c>
      <c r="AA48" s="23">
        <f>+[1]PP!AA55</f>
        <v>0.1</v>
      </c>
      <c r="AB48" s="23">
        <f>SUM(P48:AA48)</f>
        <v>2.6000000000000005</v>
      </c>
      <c r="AC48" s="23">
        <f t="shared" si="1"/>
        <v>-0.29999999999999982</v>
      </c>
      <c r="AD48" s="23">
        <f t="shared" si="2"/>
        <v>-10.34482758620689</v>
      </c>
    </row>
    <row r="49" spans="1:137" ht="18" customHeight="1">
      <c r="B49" s="22" t="s">
        <v>58</v>
      </c>
      <c r="C49" s="23">
        <f t="shared" ref="C49:N49" si="19">+C50+C53+C56</f>
        <v>385.70000000000005</v>
      </c>
      <c r="D49" s="23">
        <f t="shared" si="19"/>
        <v>506.20000000000005</v>
      </c>
      <c r="E49" s="23">
        <f t="shared" si="19"/>
        <v>443.9</v>
      </c>
      <c r="F49" s="23">
        <f t="shared" si="19"/>
        <v>494.90000000000003</v>
      </c>
      <c r="G49" s="23">
        <f t="shared" si="19"/>
        <v>410.90000000000003</v>
      </c>
      <c r="H49" s="23">
        <f t="shared" si="19"/>
        <v>397.09999999999997</v>
      </c>
      <c r="I49" s="23">
        <f t="shared" si="19"/>
        <v>411.6</v>
      </c>
      <c r="J49" s="23">
        <f t="shared" si="19"/>
        <v>406.4</v>
      </c>
      <c r="K49" s="23">
        <f t="shared" si="19"/>
        <v>390.00000000000006</v>
      </c>
      <c r="L49" s="23">
        <f t="shared" si="19"/>
        <v>368.90000000000003</v>
      </c>
      <c r="M49" s="23">
        <f t="shared" si="19"/>
        <v>388.29999999999995</v>
      </c>
      <c r="N49" s="23">
        <f t="shared" si="19"/>
        <v>440.40000000000003</v>
      </c>
      <c r="O49" s="23">
        <f>+O50+O53+O56</f>
        <v>5044.3</v>
      </c>
      <c r="P49" s="23">
        <f>+P50+P53+P56</f>
        <v>426.6</v>
      </c>
      <c r="Q49" s="23">
        <f t="shared" ref="Q49:AA49" si="20">+Q50+Q53+Q56</f>
        <v>568.79999999999995</v>
      </c>
      <c r="R49" s="23">
        <f t="shared" si="20"/>
        <v>545.69999999999993</v>
      </c>
      <c r="S49" s="23">
        <f t="shared" si="20"/>
        <v>555.5</v>
      </c>
      <c r="T49" s="23">
        <f t="shared" si="20"/>
        <v>467.3</v>
      </c>
      <c r="U49" s="23">
        <f t="shared" si="20"/>
        <v>448.00000000000006</v>
      </c>
      <c r="V49" s="23">
        <f t="shared" si="20"/>
        <v>431</v>
      </c>
      <c r="W49" s="23">
        <f t="shared" si="20"/>
        <v>442.8</v>
      </c>
      <c r="X49" s="23">
        <f t="shared" si="20"/>
        <v>400.5</v>
      </c>
      <c r="Y49" s="23">
        <f t="shared" si="20"/>
        <v>385.3</v>
      </c>
      <c r="Z49" s="23">
        <f t="shared" si="20"/>
        <v>426.2</v>
      </c>
      <c r="AA49" s="23">
        <f t="shared" si="20"/>
        <v>429.7</v>
      </c>
      <c r="AB49" s="23">
        <f>+AB50+AB53+AB56</f>
        <v>5527.3999999999987</v>
      </c>
      <c r="AC49" s="23">
        <f t="shared" si="1"/>
        <v>483.09999999999854</v>
      </c>
      <c r="AD49" s="23">
        <f t="shared" si="2"/>
        <v>9.5771464821679633</v>
      </c>
    </row>
    <row r="50" spans="1:137" ht="18" customHeight="1">
      <c r="B50" s="37" t="s">
        <v>59</v>
      </c>
      <c r="C50" s="23">
        <f t="shared" ref="C50:N50" si="21">+C51+C52</f>
        <v>0.1</v>
      </c>
      <c r="D50" s="23">
        <f t="shared" si="21"/>
        <v>0.1</v>
      </c>
      <c r="E50" s="23">
        <f t="shared" si="21"/>
        <v>0.2</v>
      </c>
      <c r="F50" s="23">
        <f t="shared" si="21"/>
        <v>1.6</v>
      </c>
      <c r="G50" s="23">
        <f t="shared" si="21"/>
        <v>0.1</v>
      </c>
      <c r="H50" s="23">
        <f t="shared" si="21"/>
        <v>0.2</v>
      </c>
      <c r="I50" s="23">
        <f t="shared" si="21"/>
        <v>0.1</v>
      </c>
      <c r="J50" s="23">
        <f t="shared" si="21"/>
        <v>0</v>
      </c>
      <c r="K50" s="23">
        <f t="shared" si="21"/>
        <v>1.6</v>
      </c>
      <c r="L50" s="23">
        <f t="shared" si="21"/>
        <v>0.1</v>
      </c>
      <c r="M50" s="23">
        <f t="shared" si="21"/>
        <v>0.2</v>
      </c>
      <c r="N50" s="23">
        <f t="shared" si="21"/>
        <v>0</v>
      </c>
      <c r="O50" s="23">
        <f>+O51+O52</f>
        <v>4.3</v>
      </c>
      <c r="P50" s="23">
        <f t="shared" ref="P50:AA50" si="22">+P51+P52</f>
        <v>0.9</v>
      </c>
      <c r="Q50" s="23">
        <f t="shared" si="22"/>
        <v>0</v>
      </c>
      <c r="R50" s="23">
        <f t="shared" si="22"/>
        <v>0</v>
      </c>
      <c r="S50" s="23">
        <f t="shared" si="22"/>
        <v>0</v>
      </c>
      <c r="T50" s="23">
        <f t="shared" si="22"/>
        <v>1.8</v>
      </c>
      <c r="U50" s="23">
        <f t="shared" si="22"/>
        <v>0</v>
      </c>
      <c r="V50" s="23">
        <f t="shared" si="22"/>
        <v>0.1</v>
      </c>
      <c r="W50" s="23">
        <f t="shared" si="22"/>
        <v>0.3</v>
      </c>
      <c r="X50" s="23">
        <f t="shared" si="22"/>
        <v>1.5</v>
      </c>
      <c r="Y50" s="23">
        <f t="shared" si="22"/>
        <v>0.4</v>
      </c>
      <c r="Z50" s="23">
        <f t="shared" si="22"/>
        <v>0.1</v>
      </c>
      <c r="AA50" s="23">
        <f t="shared" si="22"/>
        <v>1.9</v>
      </c>
      <c r="AB50" s="23">
        <f>+AB51+AB52</f>
        <v>7</v>
      </c>
      <c r="AC50" s="23">
        <f t="shared" si="1"/>
        <v>2.7</v>
      </c>
      <c r="AD50" s="23">
        <f t="shared" si="2"/>
        <v>62.790697674418617</v>
      </c>
    </row>
    <row r="51" spans="1:137" ht="18" customHeight="1">
      <c r="B51" s="34" t="s">
        <v>60</v>
      </c>
      <c r="C51" s="25">
        <v>0.1</v>
      </c>
      <c r="D51" s="25">
        <v>0.1</v>
      </c>
      <c r="E51" s="25">
        <v>0.2</v>
      </c>
      <c r="F51" s="25">
        <v>1.6</v>
      </c>
      <c r="G51" s="25">
        <v>0.1</v>
      </c>
      <c r="H51" s="25">
        <v>0.2</v>
      </c>
      <c r="I51" s="25">
        <v>0.1</v>
      </c>
      <c r="J51" s="25">
        <v>0</v>
      </c>
      <c r="K51" s="25">
        <v>1.6</v>
      </c>
      <c r="L51" s="25">
        <v>0.1</v>
      </c>
      <c r="M51" s="25">
        <v>0.2</v>
      </c>
      <c r="N51" s="25">
        <v>0</v>
      </c>
      <c r="O51" s="25">
        <f>SUM(C51:N51)</f>
        <v>4.3</v>
      </c>
      <c r="P51" s="25">
        <v>0.9</v>
      </c>
      <c r="Q51" s="25">
        <v>0</v>
      </c>
      <c r="R51" s="25">
        <v>0</v>
      </c>
      <c r="S51" s="25">
        <v>0</v>
      </c>
      <c r="T51" s="25">
        <v>1.8</v>
      </c>
      <c r="U51" s="25">
        <v>0</v>
      </c>
      <c r="V51" s="25">
        <v>0.1</v>
      </c>
      <c r="W51" s="25">
        <v>0.3</v>
      </c>
      <c r="X51" s="25">
        <v>1.5</v>
      </c>
      <c r="Y51" s="25">
        <v>0.4</v>
      </c>
      <c r="Z51" s="25">
        <v>0.1</v>
      </c>
      <c r="AA51" s="25">
        <v>1.9</v>
      </c>
      <c r="AB51" s="25">
        <f>SUM(P51:AA51)</f>
        <v>7</v>
      </c>
      <c r="AC51" s="25">
        <f t="shared" si="1"/>
        <v>2.7</v>
      </c>
      <c r="AD51" s="25">
        <f t="shared" si="2"/>
        <v>62.790697674418617</v>
      </c>
    </row>
    <row r="52" spans="1:137" ht="18" customHeight="1">
      <c r="B52" s="34" t="s">
        <v>61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f>SUM(C52:N52)</f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f>SUM(P52:AA52)</f>
        <v>0</v>
      </c>
      <c r="AC52" s="25">
        <f t="shared" si="1"/>
        <v>0</v>
      </c>
      <c r="AD52" s="38">
        <v>0</v>
      </c>
    </row>
    <row r="53" spans="1:137" ht="18" customHeight="1">
      <c r="B53" s="37" t="s">
        <v>62</v>
      </c>
      <c r="C53" s="23">
        <f t="shared" ref="C53:AA53" si="23">+C54+C55</f>
        <v>381.8</v>
      </c>
      <c r="D53" s="23">
        <f t="shared" si="23"/>
        <v>502.1</v>
      </c>
      <c r="E53" s="23">
        <f t="shared" si="23"/>
        <v>438.8</v>
      </c>
      <c r="F53" s="23">
        <f t="shared" si="23"/>
        <v>490.1</v>
      </c>
      <c r="G53" s="23">
        <f t="shared" si="23"/>
        <v>406</v>
      </c>
      <c r="H53" s="23">
        <f t="shared" si="23"/>
        <v>393.2</v>
      </c>
      <c r="I53" s="23">
        <f t="shared" si="23"/>
        <v>407.2</v>
      </c>
      <c r="J53" s="23">
        <f t="shared" si="23"/>
        <v>402.5</v>
      </c>
      <c r="K53" s="23">
        <f t="shared" si="23"/>
        <v>384.8</v>
      </c>
      <c r="L53" s="23">
        <f t="shared" si="23"/>
        <v>364.3</v>
      </c>
      <c r="M53" s="23">
        <f t="shared" si="23"/>
        <v>384.7</v>
      </c>
      <c r="N53" s="23">
        <f t="shared" si="23"/>
        <v>437.1</v>
      </c>
      <c r="O53" s="23">
        <f>+O54+O55</f>
        <v>4992.6000000000004</v>
      </c>
      <c r="P53" s="23">
        <f t="shared" si="23"/>
        <v>421.6</v>
      </c>
      <c r="Q53" s="23">
        <f t="shared" si="23"/>
        <v>565.5</v>
      </c>
      <c r="R53" s="23">
        <f t="shared" si="23"/>
        <v>541.69999999999993</v>
      </c>
      <c r="S53" s="23">
        <f t="shared" si="23"/>
        <v>551.70000000000005</v>
      </c>
      <c r="T53" s="23">
        <f t="shared" si="23"/>
        <v>461.6</v>
      </c>
      <c r="U53" s="23">
        <f t="shared" si="23"/>
        <v>443.70000000000005</v>
      </c>
      <c r="V53" s="23">
        <f t="shared" si="23"/>
        <v>426.7</v>
      </c>
      <c r="W53" s="23">
        <f t="shared" si="23"/>
        <v>438.3</v>
      </c>
      <c r="X53" s="23">
        <f t="shared" si="23"/>
        <v>395.2</v>
      </c>
      <c r="Y53" s="23">
        <f t="shared" si="23"/>
        <v>380.40000000000003</v>
      </c>
      <c r="Z53" s="23">
        <f t="shared" si="23"/>
        <v>422.4</v>
      </c>
      <c r="AA53" s="23">
        <f t="shared" si="23"/>
        <v>424.7</v>
      </c>
      <c r="AB53" s="23">
        <f>+AB54+AB55</f>
        <v>5473.4999999999991</v>
      </c>
      <c r="AC53" s="23">
        <f t="shared" si="1"/>
        <v>480.89999999999873</v>
      </c>
      <c r="AD53" s="23">
        <f t="shared" ref="AD53:AD71" si="24">+AC53/O53*100</f>
        <v>9.6322557384929439</v>
      </c>
    </row>
    <row r="54" spans="1:137" ht="18" customHeight="1">
      <c r="A54" s="39"/>
      <c r="B54" s="31" t="s">
        <v>63</v>
      </c>
      <c r="C54" s="25">
        <v>379.2</v>
      </c>
      <c r="D54" s="25">
        <v>499.6</v>
      </c>
      <c r="E54" s="25">
        <v>435.7</v>
      </c>
      <c r="F54" s="25">
        <v>487.8</v>
      </c>
      <c r="G54" s="25">
        <v>403.4</v>
      </c>
      <c r="H54" s="25">
        <v>390.7</v>
      </c>
      <c r="I54" s="25">
        <v>404.7</v>
      </c>
      <c r="J54" s="25">
        <v>400.1</v>
      </c>
      <c r="K54" s="25">
        <v>382.3</v>
      </c>
      <c r="L54" s="25">
        <v>361.7</v>
      </c>
      <c r="M54" s="25">
        <v>382.3</v>
      </c>
      <c r="N54" s="25">
        <v>435.1</v>
      </c>
      <c r="O54" s="25">
        <f>SUM(C54:N54)</f>
        <v>4962.6000000000004</v>
      </c>
      <c r="P54" s="25">
        <f>+[1]PP!P80</f>
        <v>419.1</v>
      </c>
      <c r="Q54" s="25">
        <f>+[1]PP!Q80</f>
        <v>563.1</v>
      </c>
      <c r="R54" s="25">
        <f>+[1]PP!R80</f>
        <v>539.29999999999995</v>
      </c>
      <c r="S54" s="25">
        <f>+[1]PP!S80</f>
        <v>549.1</v>
      </c>
      <c r="T54" s="25">
        <f>+[1]PP!T80</f>
        <v>459</v>
      </c>
      <c r="U54" s="25">
        <f>+[1]PP!U80</f>
        <v>441.1</v>
      </c>
      <c r="V54" s="25">
        <f>+[1]PP!V80</f>
        <v>424</v>
      </c>
      <c r="W54" s="25">
        <f>+[1]PP!W80</f>
        <v>435.7</v>
      </c>
      <c r="X54" s="25">
        <f>+[1]PP!X80</f>
        <v>392.7</v>
      </c>
      <c r="Y54" s="25">
        <f>+[1]PP!Y80</f>
        <v>377.6</v>
      </c>
      <c r="Z54" s="25">
        <f>+[1]PP!Z80</f>
        <v>419.9</v>
      </c>
      <c r="AA54" s="25">
        <v>422.7</v>
      </c>
      <c r="AB54" s="25">
        <f>SUM(P54:AA54)</f>
        <v>5443.2999999999993</v>
      </c>
      <c r="AC54" s="25">
        <f t="shared" si="1"/>
        <v>480.69999999999891</v>
      </c>
      <c r="AD54" s="25">
        <f t="shared" si="24"/>
        <v>9.6864546810139611</v>
      </c>
    </row>
    <row r="55" spans="1:137" ht="18" customHeight="1">
      <c r="B55" s="31" t="s">
        <v>35</v>
      </c>
      <c r="C55" s="25">
        <v>2.6</v>
      </c>
      <c r="D55" s="25">
        <v>2.5</v>
      </c>
      <c r="E55" s="25">
        <v>3.1</v>
      </c>
      <c r="F55" s="25">
        <v>2.2999999999999998</v>
      </c>
      <c r="G55" s="25">
        <v>2.6</v>
      </c>
      <c r="H55" s="25">
        <v>2.5</v>
      </c>
      <c r="I55" s="25">
        <v>2.5</v>
      </c>
      <c r="J55" s="25">
        <v>2.4</v>
      </c>
      <c r="K55" s="25">
        <v>2.5</v>
      </c>
      <c r="L55" s="25">
        <v>2.6</v>
      </c>
      <c r="M55" s="25">
        <v>2.4</v>
      </c>
      <c r="N55" s="25">
        <v>2</v>
      </c>
      <c r="O55" s="25">
        <f>SUM(C55:N55)</f>
        <v>30</v>
      </c>
      <c r="P55" s="25">
        <f>+[1]PP!P82</f>
        <v>2.5</v>
      </c>
      <c r="Q55" s="25">
        <f>+[1]PP!Q82</f>
        <v>2.4</v>
      </c>
      <c r="R55" s="25">
        <f>+[1]PP!R82</f>
        <v>2.4</v>
      </c>
      <c r="S55" s="25">
        <f>+[1]PP!S82</f>
        <v>2.6</v>
      </c>
      <c r="T55" s="25">
        <f>+[1]PP!T82</f>
        <v>2.6</v>
      </c>
      <c r="U55" s="25">
        <f>+[1]PP!U82</f>
        <v>2.6</v>
      </c>
      <c r="V55" s="25">
        <f>+[1]PP!V82</f>
        <v>2.7</v>
      </c>
      <c r="W55" s="25">
        <f>+[1]PP!W82</f>
        <v>2.6</v>
      </c>
      <c r="X55" s="25">
        <f>+[1]PP!X82</f>
        <v>2.5</v>
      </c>
      <c r="Y55" s="25">
        <f>+[1]PP!Y82</f>
        <v>2.8</v>
      </c>
      <c r="Z55" s="25">
        <f>+[1]PP!Z82</f>
        <v>2.5</v>
      </c>
      <c r="AA55" s="25">
        <v>2</v>
      </c>
      <c r="AB55" s="25">
        <f>SUM(P55:AA55)</f>
        <v>30.200000000000003</v>
      </c>
      <c r="AC55" s="25">
        <f t="shared" si="1"/>
        <v>0.20000000000000284</v>
      </c>
      <c r="AD55" s="25">
        <f t="shared" si="24"/>
        <v>0.66666666666667618</v>
      </c>
    </row>
    <row r="56" spans="1:137" ht="18" customHeight="1">
      <c r="B56" s="37" t="s">
        <v>64</v>
      </c>
      <c r="C56" s="40">
        <v>3.8</v>
      </c>
      <c r="D56" s="40">
        <v>4</v>
      </c>
      <c r="E56" s="40">
        <v>4.9000000000000004</v>
      </c>
      <c r="F56" s="40">
        <v>3.2</v>
      </c>
      <c r="G56" s="40">
        <v>4.8</v>
      </c>
      <c r="H56" s="40">
        <v>3.7</v>
      </c>
      <c r="I56" s="40">
        <v>4.3</v>
      </c>
      <c r="J56" s="40">
        <v>3.9</v>
      </c>
      <c r="K56" s="40">
        <v>3.6</v>
      </c>
      <c r="L56" s="40">
        <v>4.5</v>
      </c>
      <c r="M56" s="40">
        <v>3.4</v>
      </c>
      <c r="N56" s="40">
        <v>3.3</v>
      </c>
      <c r="O56" s="40">
        <f>SUM(C56:N56)</f>
        <v>47.4</v>
      </c>
      <c r="P56" s="40">
        <v>4.0999999999999996</v>
      </c>
      <c r="Q56" s="40">
        <v>3.3</v>
      </c>
      <c r="R56" s="40">
        <v>4</v>
      </c>
      <c r="S56" s="40">
        <v>3.8</v>
      </c>
      <c r="T56" s="40">
        <v>3.9</v>
      </c>
      <c r="U56" s="40">
        <v>4.3</v>
      </c>
      <c r="V56" s="40">
        <v>4.2</v>
      </c>
      <c r="W56" s="40">
        <v>4.2</v>
      </c>
      <c r="X56" s="40">
        <v>3.8</v>
      </c>
      <c r="Y56" s="40">
        <v>4.5</v>
      </c>
      <c r="Z56" s="40">
        <v>3.7</v>
      </c>
      <c r="AA56" s="40">
        <v>3.1</v>
      </c>
      <c r="AB56" s="40">
        <f>SUM(P56:AA56)</f>
        <v>46.9</v>
      </c>
      <c r="AC56" s="40">
        <f t="shared" si="1"/>
        <v>-0.5</v>
      </c>
      <c r="AD56" s="40">
        <f t="shared" si="24"/>
        <v>-1.0548523206751055</v>
      </c>
    </row>
    <row r="57" spans="1:137" ht="18" customHeight="1">
      <c r="B57" s="41" t="s">
        <v>65</v>
      </c>
      <c r="C57" s="23">
        <f t="shared" ref="C57:AA57" si="25">+C58+C62+C63</f>
        <v>757.5</v>
      </c>
      <c r="D57" s="23">
        <f t="shared" si="25"/>
        <v>751.80000000000007</v>
      </c>
      <c r="E57" s="23">
        <f t="shared" si="25"/>
        <v>943.00000000000011</v>
      </c>
      <c r="F57" s="23">
        <f t="shared" si="25"/>
        <v>921.5</v>
      </c>
      <c r="G57" s="23">
        <f t="shared" si="25"/>
        <v>690.5</v>
      </c>
      <c r="H57" s="23">
        <f t="shared" si="25"/>
        <v>967.4</v>
      </c>
      <c r="I57" s="23">
        <f t="shared" si="25"/>
        <v>716.30000000000007</v>
      </c>
      <c r="J57" s="23">
        <f t="shared" si="25"/>
        <v>927.1</v>
      </c>
      <c r="K57" s="23">
        <f t="shared" si="25"/>
        <v>800.6</v>
      </c>
      <c r="L57" s="23">
        <f t="shared" si="25"/>
        <v>811.1</v>
      </c>
      <c r="M57" s="23">
        <f t="shared" si="25"/>
        <v>1260</v>
      </c>
      <c r="N57" s="23">
        <f t="shared" si="25"/>
        <v>4328.5</v>
      </c>
      <c r="O57" s="23">
        <f>+O58+O62+O63</f>
        <v>13875.3</v>
      </c>
      <c r="P57" s="23">
        <f t="shared" si="25"/>
        <v>804.90000000000009</v>
      </c>
      <c r="Q57" s="23">
        <f t="shared" si="25"/>
        <v>1098.6000000000001</v>
      </c>
      <c r="R57" s="23">
        <f t="shared" si="25"/>
        <v>787.5</v>
      </c>
      <c r="S57" s="23">
        <f>+S58+S62+S63</f>
        <v>833.8</v>
      </c>
      <c r="T57" s="23">
        <f t="shared" si="25"/>
        <v>1005</v>
      </c>
      <c r="U57" s="23">
        <f t="shared" si="25"/>
        <v>777.7</v>
      </c>
      <c r="V57" s="23">
        <f t="shared" si="25"/>
        <v>911.1</v>
      </c>
      <c r="W57" s="23">
        <f t="shared" si="25"/>
        <v>1245</v>
      </c>
      <c r="X57" s="23">
        <f t="shared" si="25"/>
        <v>1014</v>
      </c>
      <c r="Y57" s="23">
        <f t="shared" si="25"/>
        <v>1245</v>
      </c>
      <c r="Z57" s="23">
        <f t="shared" si="25"/>
        <v>1165.8000000000002</v>
      </c>
      <c r="AA57" s="23">
        <f t="shared" si="25"/>
        <v>1050.5</v>
      </c>
      <c r="AB57" s="23">
        <f>+AB58+AB62+AB63</f>
        <v>11938.900000000001</v>
      </c>
      <c r="AC57" s="23">
        <f t="shared" si="1"/>
        <v>-1936.3999999999978</v>
      </c>
      <c r="AD57" s="23">
        <f t="shared" si="24"/>
        <v>-13.955734290429742</v>
      </c>
      <c r="AE57" s="42"/>
    </row>
    <row r="58" spans="1:137" s="43" customFormat="1" ht="18" customHeight="1">
      <c r="B58" s="41" t="s">
        <v>66</v>
      </c>
      <c r="C58" s="23">
        <f t="shared" ref="C58:AA58" si="26">+C59</f>
        <v>0</v>
      </c>
      <c r="D58" s="23">
        <f t="shared" si="26"/>
        <v>0.1</v>
      </c>
      <c r="E58" s="23">
        <f t="shared" si="26"/>
        <v>0</v>
      </c>
      <c r="F58" s="23">
        <f t="shared" si="26"/>
        <v>0</v>
      </c>
      <c r="G58" s="23">
        <f t="shared" si="26"/>
        <v>0.7</v>
      </c>
      <c r="H58" s="23">
        <f t="shared" si="26"/>
        <v>0</v>
      </c>
      <c r="I58" s="23">
        <f t="shared" si="26"/>
        <v>0</v>
      </c>
      <c r="J58" s="23">
        <f t="shared" si="26"/>
        <v>0</v>
      </c>
      <c r="K58" s="23">
        <f t="shared" si="26"/>
        <v>0</v>
      </c>
      <c r="L58" s="23">
        <f t="shared" si="26"/>
        <v>0</v>
      </c>
      <c r="M58" s="23">
        <f t="shared" si="26"/>
        <v>0</v>
      </c>
      <c r="N58" s="23">
        <f t="shared" si="26"/>
        <v>0</v>
      </c>
      <c r="O58" s="23">
        <f>+O59</f>
        <v>0.8</v>
      </c>
      <c r="P58" s="23">
        <f t="shared" si="26"/>
        <v>0.1</v>
      </c>
      <c r="Q58" s="23">
        <f t="shared" si="26"/>
        <v>0</v>
      </c>
      <c r="R58" s="23">
        <f t="shared" si="26"/>
        <v>0</v>
      </c>
      <c r="S58" s="23">
        <f t="shared" si="26"/>
        <v>0</v>
      </c>
      <c r="T58" s="23">
        <f t="shared" si="26"/>
        <v>0</v>
      </c>
      <c r="U58" s="23">
        <f t="shared" si="26"/>
        <v>0</v>
      </c>
      <c r="V58" s="23">
        <f t="shared" si="26"/>
        <v>115.19999999999999</v>
      </c>
      <c r="W58" s="23">
        <f t="shared" si="26"/>
        <v>212.4</v>
      </c>
      <c r="X58" s="23">
        <f t="shared" si="26"/>
        <v>222.1</v>
      </c>
      <c r="Y58" s="23">
        <f t="shared" si="26"/>
        <v>295.89999999999998</v>
      </c>
      <c r="Z58" s="23">
        <f t="shared" si="26"/>
        <v>334.3</v>
      </c>
      <c r="AA58" s="23">
        <f t="shared" si="26"/>
        <v>188.2</v>
      </c>
      <c r="AB58" s="23">
        <f>+AB59</f>
        <v>1368.2</v>
      </c>
      <c r="AC58" s="23">
        <f t="shared" si="1"/>
        <v>1367.4</v>
      </c>
      <c r="AD58" s="23">
        <f t="shared" si="24"/>
        <v>170925</v>
      </c>
    </row>
    <row r="59" spans="1:137" ht="18" customHeight="1">
      <c r="B59" s="37" t="s">
        <v>67</v>
      </c>
      <c r="C59" s="23">
        <f t="shared" ref="C59:N59" si="27">+C60+C61</f>
        <v>0</v>
      </c>
      <c r="D59" s="23">
        <f t="shared" si="27"/>
        <v>0.1</v>
      </c>
      <c r="E59" s="23">
        <f t="shared" si="27"/>
        <v>0</v>
      </c>
      <c r="F59" s="23">
        <f t="shared" si="27"/>
        <v>0</v>
      </c>
      <c r="G59" s="23">
        <f t="shared" si="27"/>
        <v>0.7</v>
      </c>
      <c r="H59" s="23">
        <f t="shared" si="27"/>
        <v>0</v>
      </c>
      <c r="I59" s="23">
        <f t="shared" si="27"/>
        <v>0</v>
      </c>
      <c r="J59" s="23">
        <f t="shared" si="27"/>
        <v>0</v>
      </c>
      <c r="K59" s="23">
        <f t="shared" si="27"/>
        <v>0</v>
      </c>
      <c r="L59" s="23">
        <f t="shared" si="27"/>
        <v>0</v>
      </c>
      <c r="M59" s="23">
        <f t="shared" si="27"/>
        <v>0</v>
      </c>
      <c r="N59" s="23">
        <f t="shared" si="27"/>
        <v>0</v>
      </c>
      <c r="O59" s="23">
        <f>+O60+O61</f>
        <v>0.8</v>
      </c>
      <c r="P59" s="23">
        <f t="shared" ref="P59:AA59" si="28">+P60+P61</f>
        <v>0.1</v>
      </c>
      <c r="Q59" s="23">
        <f t="shared" si="28"/>
        <v>0</v>
      </c>
      <c r="R59" s="23">
        <f t="shared" si="28"/>
        <v>0</v>
      </c>
      <c r="S59" s="23">
        <f t="shared" si="28"/>
        <v>0</v>
      </c>
      <c r="T59" s="23">
        <f t="shared" si="28"/>
        <v>0</v>
      </c>
      <c r="U59" s="23">
        <f t="shared" si="28"/>
        <v>0</v>
      </c>
      <c r="V59" s="23">
        <f t="shared" si="28"/>
        <v>115.19999999999999</v>
      </c>
      <c r="W59" s="23">
        <f t="shared" si="28"/>
        <v>212.4</v>
      </c>
      <c r="X59" s="23">
        <f t="shared" si="28"/>
        <v>222.1</v>
      </c>
      <c r="Y59" s="23">
        <f t="shared" si="28"/>
        <v>295.89999999999998</v>
      </c>
      <c r="Z59" s="23">
        <f t="shared" si="28"/>
        <v>334.3</v>
      </c>
      <c r="AA59" s="23">
        <f t="shared" si="28"/>
        <v>188.2</v>
      </c>
      <c r="AB59" s="23">
        <f>+AB60+AB61</f>
        <v>1368.2</v>
      </c>
      <c r="AC59" s="23">
        <f t="shared" si="1"/>
        <v>1367.4</v>
      </c>
      <c r="AD59" s="23">
        <f t="shared" si="24"/>
        <v>170925</v>
      </c>
    </row>
    <row r="60" spans="1:137" s="44" customFormat="1" ht="18" customHeight="1">
      <c r="B60" s="31" t="s">
        <v>68</v>
      </c>
      <c r="C60" s="25">
        <v>0</v>
      </c>
      <c r="D60" s="25">
        <v>0</v>
      </c>
      <c r="E60" s="25">
        <v>0</v>
      </c>
      <c r="F60" s="25">
        <v>0</v>
      </c>
      <c r="G60" s="25">
        <v>0.4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f>SUM(C60:N60)</f>
        <v>0.4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115.1</v>
      </c>
      <c r="W60" s="25">
        <v>212.4</v>
      </c>
      <c r="X60" s="25">
        <v>222.1</v>
      </c>
      <c r="Y60" s="25">
        <v>295.89999999999998</v>
      </c>
      <c r="Z60" s="25">
        <v>334.3</v>
      </c>
      <c r="AA60" s="25">
        <v>188.2</v>
      </c>
      <c r="AB60" s="25">
        <f>SUM(P60:AA60)</f>
        <v>1368</v>
      </c>
      <c r="AC60" s="25">
        <f t="shared" si="1"/>
        <v>1367.6</v>
      </c>
      <c r="AD60" s="38">
        <v>0</v>
      </c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</row>
    <row r="61" spans="1:137" ht="18" customHeight="1">
      <c r="B61" s="31" t="s">
        <v>35</v>
      </c>
      <c r="C61" s="25">
        <v>0</v>
      </c>
      <c r="D61" s="25">
        <v>0.1</v>
      </c>
      <c r="E61" s="25">
        <v>0</v>
      </c>
      <c r="F61" s="25">
        <v>0</v>
      </c>
      <c r="G61" s="25">
        <v>0.3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f>SUM(C61:N61)</f>
        <v>0.4</v>
      </c>
      <c r="P61" s="25">
        <v>0.1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0.1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f>SUM(P61:AA61)</f>
        <v>0.2</v>
      </c>
      <c r="AC61" s="25">
        <f t="shared" si="1"/>
        <v>-0.2</v>
      </c>
      <c r="AD61" s="25">
        <f t="shared" si="24"/>
        <v>-50</v>
      </c>
    </row>
    <row r="62" spans="1:137" ht="18" customHeight="1">
      <c r="B62" s="37" t="s">
        <v>69</v>
      </c>
      <c r="C62" s="23">
        <v>7.1</v>
      </c>
      <c r="D62" s="23">
        <v>9.6</v>
      </c>
      <c r="E62" s="23">
        <v>24.2</v>
      </c>
      <c r="F62" s="23">
        <v>24</v>
      </c>
      <c r="G62" s="23">
        <v>20.9</v>
      </c>
      <c r="H62" s="23">
        <v>16.100000000000001</v>
      </c>
      <c r="I62" s="23">
        <v>20.6</v>
      </c>
      <c r="J62" s="23">
        <v>41.3</v>
      </c>
      <c r="K62" s="23">
        <v>35.9</v>
      </c>
      <c r="L62" s="23">
        <v>54.7</v>
      </c>
      <c r="M62" s="23">
        <v>65.7</v>
      </c>
      <c r="N62" s="23">
        <v>161.9</v>
      </c>
      <c r="O62" s="23">
        <f>SUM(C62:N62)</f>
        <v>482</v>
      </c>
      <c r="P62" s="23">
        <v>64.099999999999994</v>
      </c>
      <c r="Q62" s="23">
        <v>51.7</v>
      </c>
      <c r="R62" s="23">
        <v>11.5</v>
      </c>
      <c r="S62" s="23">
        <v>40</v>
      </c>
      <c r="T62" s="23">
        <v>43</v>
      </c>
      <c r="U62" s="23">
        <v>10.1</v>
      </c>
      <c r="V62" s="23">
        <v>26.9</v>
      </c>
      <c r="W62" s="23">
        <v>14.3</v>
      </c>
      <c r="X62" s="23">
        <v>16</v>
      </c>
      <c r="Y62" s="23">
        <v>17.600000000000001</v>
      </c>
      <c r="Z62" s="23">
        <v>14.3</v>
      </c>
      <c r="AA62" s="23">
        <v>28.2</v>
      </c>
      <c r="AB62" s="23">
        <f>SUM(P62:AA62)</f>
        <v>337.70000000000005</v>
      </c>
      <c r="AC62" s="23">
        <f t="shared" si="1"/>
        <v>-144.29999999999995</v>
      </c>
      <c r="AD62" s="23">
        <f t="shared" si="24"/>
        <v>-29.937759336099575</v>
      </c>
    </row>
    <row r="63" spans="1:137" ht="18" customHeight="1">
      <c r="B63" s="37" t="s">
        <v>70</v>
      </c>
      <c r="C63" s="23">
        <v>750.4</v>
      </c>
      <c r="D63" s="23">
        <v>742.1</v>
      </c>
      <c r="E63" s="23">
        <v>918.80000000000007</v>
      </c>
      <c r="F63" s="23">
        <v>897.5</v>
      </c>
      <c r="G63" s="23">
        <v>668.9</v>
      </c>
      <c r="H63" s="23">
        <v>951.3</v>
      </c>
      <c r="I63" s="23">
        <v>695.7</v>
      </c>
      <c r="J63" s="23">
        <v>885.80000000000007</v>
      </c>
      <c r="K63" s="23">
        <v>764.7</v>
      </c>
      <c r="L63" s="23">
        <v>756.4</v>
      </c>
      <c r="M63" s="23">
        <v>1194.3</v>
      </c>
      <c r="N63" s="23">
        <v>4166.6000000000004</v>
      </c>
      <c r="O63" s="23">
        <f>SUM(C63:N63)</f>
        <v>13392.5</v>
      </c>
      <c r="P63" s="23">
        <v>740.7</v>
      </c>
      <c r="Q63" s="23">
        <v>1046.9000000000001</v>
      </c>
      <c r="R63" s="23">
        <v>776</v>
      </c>
      <c r="S63" s="23">
        <v>793.8</v>
      </c>
      <c r="T63" s="23">
        <v>962</v>
      </c>
      <c r="U63" s="23">
        <v>767.6</v>
      </c>
      <c r="V63" s="23">
        <v>769</v>
      </c>
      <c r="W63" s="23">
        <v>1018.3</v>
      </c>
      <c r="X63" s="23">
        <v>775.9</v>
      </c>
      <c r="Y63" s="23">
        <v>931.5</v>
      </c>
      <c r="Z63" s="23">
        <v>817.2</v>
      </c>
      <c r="AA63" s="23">
        <v>834.1</v>
      </c>
      <c r="AB63" s="23">
        <f>SUM(P63:AA63)</f>
        <v>10233.000000000002</v>
      </c>
      <c r="AC63" s="23">
        <f t="shared" si="1"/>
        <v>-3159.4999999999982</v>
      </c>
      <c r="AD63" s="23">
        <f t="shared" si="24"/>
        <v>-23.591562441665097</v>
      </c>
    </row>
    <row r="64" spans="1:137" ht="18" customHeight="1">
      <c r="B64" s="34" t="s">
        <v>71</v>
      </c>
      <c r="C64" s="25">
        <v>745.1</v>
      </c>
      <c r="D64" s="25">
        <v>737.5</v>
      </c>
      <c r="E64" s="25">
        <v>913.2</v>
      </c>
      <c r="F64" s="25">
        <v>726.3</v>
      </c>
      <c r="G64" s="25">
        <v>661.8</v>
      </c>
      <c r="H64" s="25">
        <v>946.5</v>
      </c>
      <c r="I64" s="25">
        <v>691.5</v>
      </c>
      <c r="J64" s="25">
        <v>881.6</v>
      </c>
      <c r="K64" s="25">
        <v>760.5</v>
      </c>
      <c r="L64" s="25">
        <v>753.8</v>
      </c>
      <c r="M64" s="25">
        <v>879.9</v>
      </c>
      <c r="N64" s="25">
        <v>829.7</v>
      </c>
      <c r="O64" s="25">
        <f>SUM(C64:N64)</f>
        <v>9527.4000000000015</v>
      </c>
      <c r="P64" s="25">
        <f>+[1]PP!P98</f>
        <v>736.3</v>
      </c>
      <c r="Q64" s="25">
        <f>+[1]PP!Q98</f>
        <v>1040.5</v>
      </c>
      <c r="R64" s="25">
        <f>+[1]PP!R98</f>
        <v>766.8</v>
      </c>
      <c r="S64" s="25">
        <f>+[1]PP!S98</f>
        <v>785.8</v>
      </c>
      <c r="T64" s="25">
        <f>+[1]PP!T98</f>
        <v>959</v>
      </c>
      <c r="U64" s="25">
        <f>+[1]PP!U98</f>
        <v>754.7</v>
      </c>
      <c r="V64" s="25">
        <f>+[1]PP!V98</f>
        <v>760</v>
      </c>
      <c r="W64" s="25">
        <f>+[1]PP!W98</f>
        <v>1012.4</v>
      </c>
      <c r="X64" s="25">
        <f>+[1]PP!X98</f>
        <v>771.9</v>
      </c>
      <c r="Y64" s="25">
        <f>+[1]PP!Y98</f>
        <v>927.8</v>
      </c>
      <c r="Z64" s="25">
        <f>+[1]PP!Z98</f>
        <v>813.4</v>
      </c>
      <c r="AA64" s="25">
        <v>830</v>
      </c>
      <c r="AB64" s="25">
        <f>SUM(P64:AA64)</f>
        <v>10158.599999999999</v>
      </c>
      <c r="AC64" s="25">
        <f t="shared" si="1"/>
        <v>631.19999999999709</v>
      </c>
      <c r="AD64" s="25">
        <f t="shared" si="24"/>
        <v>6.6251023364191379</v>
      </c>
    </row>
    <row r="65" spans="2:30" ht="18" customHeight="1" thickBot="1">
      <c r="B65" s="46" t="s">
        <v>72</v>
      </c>
      <c r="C65" s="47">
        <f t="shared" ref="C65:AA65" si="29">+C9</f>
        <v>65716.5</v>
      </c>
      <c r="D65" s="47">
        <f t="shared" si="29"/>
        <v>52816.4</v>
      </c>
      <c r="E65" s="47">
        <f t="shared" si="29"/>
        <v>60596.4</v>
      </c>
      <c r="F65" s="47">
        <f t="shared" si="29"/>
        <v>74290.8</v>
      </c>
      <c r="G65" s="47">
        <f t="shared" si="29"/>
        <v>68628.2</v>
      </c>
      <c r="H65" s="47">
        <f t="shared" si="29"/>
        <v>70971.899999999994</v>
      </c>
      <c r="I65" s="47">
        <f t="shared" si="29"/>
        <v>72338.900000000009</v>
      </c>
      <c r="J65" s="47">
        <f t="shared" si="29"/>
        <v>57335.1</v>
      </c>
      <c r="K65" s="47">
        <f t="shared" si="29"/>
        <v>58946.899999999994</v>
      </c>
      <c r="L65" s="47">
        <f t="shared" si="29"/>
        <v>59238.499999999993</v>
      </c>
      <c r="M65" s="47">
        <f t="shared" si="29"/>
        <v>61006.100000000006</v>
      </c>
      <c r="N65" s="47">
        <f t="shared" si="29"/>
        <v>65022.299999999988</v>
      </c>
      <c r="O65" s="47">
        <f>+O9</f>
        <v>766908.00000000012</v>
      </c>
      <c r="P65" s="47">
        <f t="shared" si="29"/>
        <v>76592.499999999985</v>
      </c>
      <c r="Q65" s="47">
        <f t="shared" si="29"/>
        <v>66254.600000000006</v>
      </c>
      <c r="R65" s="47">
        <f t="shared" si="29"/>
        <v>64833.2</v>
      </c>
      <c r="S65" s="47">
        <f t="shared" si="29"/>
        <v>94759.9</v>
      </c>
      <c r="T65" s="47">
        <f t="shared" si="29"/>
        <v>67782.600000000006</v>
      </c>
      <c r="U65" s="47">
        <f t="shared" si="29"/>
        <v>61761.499999999993</v>
      </c>
      <c r="V65" s="47">
        <f t="shared" si="29"/>
        <v>68868.200000000012</v>
      </c>
      <c r="W65" s="47">
        <f t="shared" si="29"/>
        <v>67172.999999999985</v>
      </c>
      <c r="X65" s="47">
        <f t="shared" si="29"/>
        <v>63435.499999999993</v>
      </c>
      <c r="Y65" s="47">
        <f t="shared" si="29"/>
        <v>73667.199999999997</v>
      </c>
      <c r="Z65" s="47">
        <f t="shared" si="29"/>
        <v>71871.400000000009</v>
      </c>
      <c r="AA65" s="47">
        <f t="shared" si="29"/>
        <v>69506</v>
      </c>
      <c r="AB65" s="47">
        <f>+AB9</f>
        <v>846505.60000000009</v>
      </c>
      <c r="AC65" s="47">
        <f t="shared" si="1"/>
        <v>79597.599999999977</v>
      </c>
      <c r="AD65" s="47">
        <f t="shared" si="24"/>
        <v>10.379028514502387</v>
      </c>
    </row>
    <row r="66" spans="2:30" ht="18" customHeight="1" thickTop="1">
      <c r="B66" s="48" t="s">
        <v>73</v>
      </c>
      <c r="C66" s="49">
        <f t="shared" ref="C66:AB66" si="30">SUM(C67:C70)</f>
        <v>381.4</v>
      </c>
      <c r="D66" s="49">
        <f t="shared" si="30"/>
        <v>349.5</v>
      </c>
      <c r="E66" s="49">
        <f t="shared" si="30"/>
        <v>460.1</v>
      </c>
      <c r="F66" s="49">
        <f t="shared" si="30"/>
        <v>1209.2999999999997</v>
      </c>
      <c r="G66" s="49">
        <f t="shared" si="30"/>
        <v>1462</v>
      </c>
      <c r="H66" s="49">
        <f t="shared" si="30"/>
        <v>466.20000000000005</v>
      </c>
      <c r="I66" s="49">
        <f t="shared" si="30"/>
        <v>490.30000000000007</v>
      </c>
      <c r="J66" s="49">
        <f t="shared" si="30"/>
        <v>444.2</v>
      </c>
      <c r="K66" s="49">
        <f t="shared" si="30"/>
        <v>364.3</v>
      </c>
      <c r="L66" s="49">
        <f t="shared" si="30"/>
        <v>453.40000000000003</v>
      </c>
      <c r="M66" s="49">
        <f t="shared" si="30"/>
        <v>107.3</v>
      </c>
      <c r="N66" s="49">
        <f t="shared" si="30"/>
        <v>26.9</v>
      </c>
      <c r="O66" s="49">
        <f>SUM(O67:O70)</f>
        <v>6214.9000000000005</v>
      </c>
      <c r="P66" s="49">
        <f t="shared" si="30"/>
        <v>98.8</v>
      </c>
      <c r="Q66" s="49">
        <f t="shared" si="30"/>
        <v>48.2</v>
      </c>
      <c r="R66" s="49">
        <f t="shared" si="30"/>
        <v>96</v>
      </c>
      <c r="S66" s="49">
        <f t="shared" si="30"/>
        <v>1973.5</v>
      </c>
      <c r="T66" s="49">
        <f t="shared" si="30"/>
        <v>225.7</v>
      </c>
      <c r="U66" s="49">
        <f t="shared" si="30"/>
        <v>84.9</v>
      </c>
      <c r="V66" s="49">
        <f t="shared" si="30"/>
        <v>184.5</v>
      </c>
      <c r="W66" s="49">
        <f t="shared" si="30"/>
        <v>49.5</v>
      </c>
      <c r="X66" s="49">
        <f t="shared" si="30"/>
        <v>36.9</v>
      </c>
      <c r="Y66" s="49">
        <f t="shared" si="30"/>
        <v>126.1</v>
      </c>
      <c r="Z66" s="49">
        <f t="shared" si="30"/>
        <v>36.200000000000003</v>
      </c>
      <c r="AA66" s="49">
        <f t="shared" si="30"/>
        <v>18.099999999999998</v>
      </c>
      <c r="AB66" s="49">
        <f t="shared" si="30"/>
        <v>2978.4</v>
      </c>
      <c r="AC66" s="49">
        <f t="shared" si="1"/>
        <v>-3236.5000000000005</v>
      </c>
      <c r="AD66" s="49">
        <f t="shared" si="24"/>
        <v>-52.076461407263196</v>
      </c>
    </row>
    <row r="67" spans="2:30" ht="18" customHeight="1">
      <c r="B67" s="50" t="s">
        <v>74</v>
      </c>
      <c r="C67" s="51">
        <v>8.6</v>
      </c>
      <c r="D67" s="51">
        <v>7.6</v>
      </c>
      <c r="E67" s="51">
        <v>8.8000000000000007</v>
      </c>
      <c r="F67" s="51">
        <v>7.9</v>
      </c>
      <c r="G67" s="51">
        <v>62.8</v>
      </c>
      <c r="H67" s="51">
        <v>22.3</v>
      </c>
      <c r="I67" s="51">
        <v>29.8</v>
      </c>
      <c r="J67" s="51">
        <v>19.7</v>
      </c>
      <c r="K67" s="51">
        <v>12.3</v>
      </c>
      <c r="L67" s="51">
        <v>33.9</v>
      </c>
      <c r="M67" s="51">
        <v>9.1999999999999993</v>
      </c>
      <c r="N67" s="51">
        <v>11.1</v>
      </c>
      <c r="O67" s="51">
        <f>SUM(C67:N67)</f>
        <v>233.99999999999997</v>
      </c>
      <c r="P67" s="51">
        <v>23.7</v>
      </c>
      <c r="Q67" s="51">
        <v>25.1</v>
      </c>
      <c r="R67" s="51">
        <v>42.8</v>
      </c>
      <c r="S67" s="51">
        <v>15.9</v>
      </c>
      <c r="T67" s="51">
        <v>37.1</v>
      </c>
      <c r="U67" s="51">
        <v>19.399999999999999</v>
      </c>
      <c r="V67" s="51">
        <v>34.700000000000003</v>
      </c>
      <c r="W67" s="51">
        <v>12.2</v>
      </c>
      <c r="X67" s="51">
        <v>15.7</v>
      </c>
      <c r="Y67" s="51">
        <v>26.3</v>
      </c>
      <c r="Z67" s="51">
        <v>19.399999999999999</v>
      </c>
      <c r="AA67" s="51">
        <v>6.8</v>
      </c>
      <c r="AB67" s="51">
        <f>SUM(P67:AA67)</f>
        <v>279.09999999999997</v>
      </c>
      <c r="AC67" s="51">
        <f t="shared" si="1"/>
        <v>45.099999999999994</v>
      </c>
      <c r="AD67" s="51">
        <f t="shared" si="24"/>
        <v>19.273504273504276</v>
      </c>
    </row>
    <row r="68" spans="2:30" ht="18" customHeight="1">
      <c r="B68" s="50" t="s">
        <v>75</v>
      </c>
      <c r="C68" s="51">
        <v>63.5</v>
      </c>
      <c r="D68" s="51">
        <v>21.2</v>
      </c>
      <c r="E68" s="51">
        <v>45</v>
      </c>
      <c r="F68" s="51">
        <v>883.8</v>
      </c>
      <c r="G68" s="51">
        <v>1053.8</v>
      </c>
      <c r="H68" s="51">
        <v>66.8</v>
      </c>
      <c r="I68" s="51">
        <v>128.9</v>
      </c>
      <c r="J68" s="51">
        <v>25.1</v>
      </c>
      <c r="K68" s="51">
        <v>22.3</v>
      </c>
      <c r="L68" s="51">
        <v>96.6</v>
      </c>
      <c r="M68" s="51">
        <v>19.899999999999999</v>
      </c>
      <c r="N68" s="51">
        <v>15.9</v>
      </c>
      <c r="O68" s="51">
        <f>SUM(C68:N68)</f>
        <v>2442.8000000000006</v>
      </c>
      <c r="P68" s="51">
        <f>+[1]PP!P136</f>
        <v>75.099999999999994</v>
      </c>
      <c r="Q68" s="51">
        <f>+[1]PP!Q136</f>
        <v>23.1</v>
      </c>
      <c r="R68" s="51">
        <f>+[1]PP!R136</f>
        <v>53.2</v>
      </c>
      <c r="S68" s="51">
        <f>+[1]PP!S136</f>
        <v>1957.6</v>
      </c>
      <c r="T68" s="51">
        <f>+[1]PP!T136</f>
        <v>188.6</v>
      </c>
      <c r="U68" s="51">
        <f>+[1]PP!U136</f>
        <v>65.5</v>
      </c>
      <c r="V68" s="51">
        <v>149.80000000000001</v>
      </c>
      <c r="W68" s="51">
        <f>+[1]PP!W136</f>
        <v>37.299999999999997</v>
      </c>
      <c r="X68" s="51">
        <f>+[1]PP!X136</f>
        <v>21.2</v>
      </c>
      <c r="Y68" s="51">
        <f>+[1]PP!Y136</f>
        <v>99.7</v>
      </c>
      <c r="Z68" s="51">
        <f>+[1]PP!Z136</f>
        <v>15.3</v>
      </c>
      <c r="AA68" s="51">
        <v>12.9</v>
      </c>
      <c r="AB68" s="51">
        <f>SUM(P68:AA68)</f>
        <v>2699.3</v>
      </c>
      <c r="AC68" s="51">
        <f t="shared" si="1"/>
        <v>256.49999999999955</v>
      </c>
      <c r="AD68" s="51">
        <f t="shared" si="24"/>
        <v>10.500245619780559</v>
      </c>
    </row>
    <row r="69" spans="2:30" ht="15.75" customHeight="1">
      <c r="B69" s="50" t="s">
        <v>76</v>
      </c>
      <c r="C69" s="52">
        <v>309.3</v>
      </c>
      <c r="D69" s="52">
        <v>320.7</v>
      </c>
      <c r="E69" s="52">
        <v>406.3</v>
      </c>
      <c r="F69" s="52">
        <v>317.5</v>
      </c>
      <c r="G69" s="52">
        <v>345.4</v>
      </c>
      <c r="H69" s="52">
        <v>377.1</v>
      </c>
      <c r="I69" s="52">
        <v>331.6</v>
      </c>
      <c r="J69" s="52">
        <v>399.4</v>
      </c>
      <c r="K69" s="52">
        <v>329.7</v>
      </c>
      <c r="L69" s="52">
        <v>322.8</v>
      </c>
      <c r="M69" s="52">
        <v>78.2</v>
      </c>
      <c r="N69" s="52">
        <v>0</v>
      </c>
      <c r="O69" s="51">
        <f>SUM(C69:N69)</f>
        <v>3537.9999999999995</v>
      </c>
      <c r="P69" s="52">
        <f>+[1]PP!P137</f>
        <v>0</v>
      </c>
      <c r="Q69" s="52">
        <f>+[1]PP!Q137</f>
        <v>0</v>
      </c>
      <c r="R69" s="52">
        <f>+[1]PP!R137</f>
        <v>0</v>
      </c>
      <c r="S69" s="52">
        <f>+[1]PP!S137</f>
        <v>0</v>
      </c>
      <c r="T69" s="52">
        <v>0</v>
      </c>
      <c r="U69" s="52">
        <v>0</v>
      </c>
      <c r="V69" s="52">
        <v>0</v>
      </c>
      <c r="W69" s="52">
        <v>0</v>
      </c>
      <c r="X69" s="52">
        <v>0</v>
      </c>
      <c r="Y69" s="52">
        <v>0</v>
      </c>
      <c r="Z69" s="52">
        <v>0</v>
      </c>
      <c r="AA69" s="52">
        <v>0</v>
      </c>
      <c r="AB69" s="51">
        <f>SUM(P69:AA69)</f>
        <v>0</v>
      </c>
      <c r="AC69" s="52">
        <f t="shared" si="1"/>
        <v>-3537.9999999999995</v>
      </c>
      <c r="AD69" s="52">
        <f t="shared" si="24"/>
        <v>-100</v>
      </c>
    </row>
    <row r="70" spans="2:30" ht="18.75" customHeight="1" thickBot="1">
      <c r="B70" s="53" t="s">
        <v>77</v>
      </c>
      <c r="C70" s="51">
        <v>0</v>
      </c>
      <c r="D70" s="51">
        <v>0</v>
      </c>
      <c r="E70" s="51">
        <v>0</v>
      </c>
      <c r="F70" s="51">
        <v>0.1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0.1</v>
      </c>
      <c r="M70" s="51">
        <v>0</v>
      </c>
      <c r="N70" s="51">
        <v>-0.1</v>
      </c>
      <c r="O70" s="51">
        <f>SUM(C70:N70)</f>
        <v>0.1</v>
      </c>
      <c r="P70" s="51">
        <f>+[1]PP!P139</f>
        <v>0</v>
      </c>
      <c r="Q70" s="51">
        <f>+[1]PP!Q139</f>
        <v>0</v>
      </c>
      <c r="R70" s="51">
        <v>0</v>
      </c>
      <c r="S70" s="51">
        <v>0</v>
      </c>
      <c r="T70" s="51">
        <f>+[1]PP!T139</f>
        <v>0</v>
      </c>
      <c r="U70" s="51">
        <f>+[1]PP!U139</f>
        <v>0</v>
      </c>
      <c r="V70" s="51">
        <v>0</v>
      </c>
      <c r="W70" s="51">
        <f>+[1]PP!W139</f>
        <v>0</v>
      </c>
      <c r="X70" s="51">
        <v>0</v>
      </c>
      <c r="Y70" s="51">
        <v>0.1</v>
      </c>
      <c r="Z70" s="51">
        <v>1.5</v>
      </c>
      <c r="AA70" s="51">
        <v>-1.6</v>
      </c>
      <c r="AB70" s="51">
        <f>SUM(P70:AA70)</f>
        <v>0</v>
      </c>
      <c r="AC70" s="51">
        <f t="shared" si="1"/>
        <v>-0.1</v>
      </c>
      <c r="AD70" s="52">
        <v>0</v>
      </c>
    </row>
    <row r="71" spans="2:30" ht="26.25" customHeight="1" thickTop="1">
      <c r="B71" s="54" t="s">
        <v>78</v>
      </c>
      <c r="C71" s="55">
        <f t="shared" ref="C71:AA71" si="31">+C66+C65</f>
        <v>66097.899999999994</v>
      </c>
      <c r="D71" s="55">
        <f t="shared" si="31"/>
        <v>53165.9</v>
      </c>
      <c r="E71" s="55">
        <f t="shared" si="31"/>
        <v>61056.5</v>
      </c>
      <c r="F71" s="55">
        <f t="shared" si="31"/>
        <v>75500.100000000006</v>
      </c>
      <c r="G71" s="55">
        <f t="shared" si="31"/>
        <v>70090.2</v>
      </c>
      <c r="H71" s="55">
        <f t="shared" si="31"/>
        <v>71438.099999999991</v>
      </c>
      <c r="I71" s="55">
        <f t="shared" si="31"/>
        <v>72829.200000000012</v>
      </c>
      <c r="J71" s="55">
        <f t="shared" si="31"/>
        <v>57779.299999999996</v>
      </c>
      <c r="K71" s="55">
        <f t="shared" si="31"/>
        <v>59311.199999999997</v>
      </c>
      <c r="L71" s="55">
        <f t="shared" si="31"/>
        <v>59691.899999999994</v>
      </c>
      <c r="M71" s="55">
        <f t="shared" si="31"/>
        <v>61113.400000000009</v>
      </c>
      <c r="N71" s="55">
        <f t="shared" si="31"/>
        <v>65049.19999999999</v>
      </c>
      <c r="O71" s="55">
        <f>+O66+O65</f>
        <v>773122.90000000014</v>
      </c>
      <c r="P71" s="55">
        <f t="shared" si="31"/>
        <v>76691.299999999988</v>
      </c>
      <c r="Q71" s="56">
        <f t="shared" si="31"/>
        <v>66302.8</v>
      </c>
      <c r="R71" s="56">
        <f t="shared" si="31"/>
        <v>64929.2</v>
      </c>
      <c r="S71" s="56">
        <f t="shared" si="31"/>
        <v>96733.4</v>
      </c>
      <c r="T71" s="56">
        <f t="shared" si="31"/>
        <v>68008.3</v>
      </c>
      <c r="U71" s="56">
        <f t="shared" si="31"/>
        <v>61846.399999999994</v>
      </c>
      <c r="V71" s="56">
        <f t="shared" si="31"/>
        <v>69052.700000000012</v>
      </c>
      <c r="W71" s="56">
        <f t="shared" si="31"/>
        <v>67222.499999999985</v>
      </c>
      <c r="X71" s="56">
        <f t="shared" si="31"/>
        <v>63472.399999999994</v>
      </c>
      <c r="Y71" s="56">
        <f t="shared" si="31"/>
        <v>73793.3</v>
      </c>
      <c r="Z71" s="56">
        <f t="shared" si="31"/>
        <v>71907.600000000006</v>
      </c>
      <c r="AA71" s="56">
        <f t="shared" si="31"/>
        <v>69524.100000000006</v>
      </c>
      <c r="AB71" s="55">
        <f>+AB70+AB69+AB67+AB65+AB68</f>
        <v>849484.00000000012</v>
      </c>
      <c r="AC71" s="55">
        <f t="shared" si="1"/>
        <v>76361.099999999977</v>
      </c>
      <c r="AD71" s="55">
        <f t="shared" si="24"/>
        <v>9.8769678145609152</v>
      </c>
    </row>
    <row r="72" spans="2:30" ht="14.25" customHeight="1">
      <c r="B72" s="57" t="s">
        <v>79</v>
      </c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58"/>
      <c r="AD72" s="61"/>
    </row>
    <row r="73" spans="2:30" ht="15" customHeight="1">
      <c r="B73" s="62" t="s">
        <v>80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4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3"/>
    </row>
    <row r="74" spans="2:30" ht="17.25" customHeight="1">
      <c r="B74" s="66" t="s">
        <v>81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7"/>
      <c r="AD74" s="68"/>
    </row>
    <row r="75" spans="2:30" ht="12" customHeight="1">
      <c r="B75" s="66" t="s">
        <v>82</v>
      </c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3"/>
    </row>
    <row r="76" spans="2:30">
      <c r="B76" s="66" t="s">
        <v>83</v>
      </c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3"/>
    </row>
    <row r="77" spans="2:30">
      <c r="B77" s="69" t="s">
        <v>84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70"/>
      <c r="AD77" s="71"/>
    </row>
    <row r="78" spans="2:30" ht="16.5">
      <c r="B78" s="70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3"/>
      <c r="AD78" s="59"/>
    </row>
    <row r="79" spans="2:30">
      <c r="B79" s="70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75"/>
      <c r="AD79" s="75"/>
    </row>
    <row r="80" spans="2:30">
      <c r="B80" s="70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77"/>
      <c r="AD80" s="77"/>
    </row>
    <row r="81" spans="2:30">
      <c r="B81" s="70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9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72"/>
      <c r="AD81" s="80"/>
    </row>
    <row r="82" spans="2:30">
      <c r="B82" s="70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81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82"/>
      <c r="AD82" s="81"/>
    </row>
    <row r="83" spans="2:30">
      <c r="B83" s="70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71"/>
      <c r="AD83" s="71"/>
    </row>
    <row r="84" spans="2:30"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1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71"/>
      <c r="AD84" s="71"/>
    </row>
    <row r="85" spans="2:30"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1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71"/>
      <c r="AD85" s="71"/>
    </row>
    <row r="86" spans="2:30"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1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5"/>
      <c r="AC86" s="71"/>
      <c r="AD86" s="71"/>
    </row>
    <row r="87" spans="2:30"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</row>
    <row r="88" spans="2:30"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1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71"/>
      <c r="AD88" s="71"/>
    </row>
    <row r="89" spans="2:30"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1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71"/>
      <c r="AD89" s="71"/>
    </row>
    <row r="90" spans="2:30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1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71"/>
      <c r="AD90" s="71"/>
    </row>
    <row r="91" spans="2:30"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</row>
    <row r="92" spans="2:30"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</row>
    <row r="93" spans="2:30"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</row>
    <row r="94" spans="2:30"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</row>
    <row r="95" spans="2:30"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0"/>
      <c r="AC95" s="70"/>
      <c r="AD95" s="70"/>
    </row>
    <row r="96" spans="2:30"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0"/>
      <c r="AD96" s="70"/>
    </row>
    <row r="97" spans="2:30"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0"/>
      <c r="AC97" s="70"/>
      <c r="AD97" s="70"/>
    </row>
    <row r="98" spans="2:30"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0"/>
      <c r="AC98" s="70"/>
      <c r="AD98" s="70"/>
    </row>
    <row r="99" spans="2:30"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0"/>
      <c r="AC99" s="70"/>
      <c r="AD99" s="70"/>
    </row>
    <row r="100" spans="2:30"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0"/>
      <c r="AC100" s="70"/>
      <c r="AD100" s="70"/>
    </row>
    <row r="101" spans="2:30"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0"/>
      <c r="AC101" s="70"/>
      <c r="AD101" s="70"/>
    </row>
    <row r="102" spans="2:30"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0"/>
      <c r="AC102" s="70"/>
      <c r="AD102" s="70"/>
    </row>
    <row r="103" spans="2:30"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0"/>
      <c r="AC103" s="70"/>
      <c r="AD103" s="70"/>
    </row>
    <row r="104" spans="2:30"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0"/>
      <c r="AC104" s="70"/>
      <c r="AD104" s="70"/>
    </row>
    <row r="105" spans="2:30"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0"/>
      <c r="AC105" s="70"/>
      <c r="AD105" s="70"/>
    </row>
    <row r="106" spans="2:30"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0"/>
      <c r="AC106" s="70"/>
      <c r="AD106" s="70"/>
    </row>
    <row r="107" spans="2:30"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0"/>
      <c r="AC107" s="70"/>
      <c r="AD107" s="70"/>
    </row>
    <row r="108" spans="2:30"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0"/>
      <c r="AC108" s="70"/>
      <c r="AD108" s="70"/>
    </row>
    <row r="109" spans="2:30"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0"/>
      <c r="AC109" s="70"/>
      <c r="AD109" s="70"/>
    </row>
    <row r="110" spans="2:30"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0"/>
      <c r="AC110" s="70"/>
      <c r="AD110" s="70"/>
    </row>
    <row r="111" spans="2:30"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0"/>
      <c r="AC111" s="70"/>
      <c r="AD111" s="70"/>
    </row>
    <row r="112" spans="2:30"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0"/>
      <c r="AC112" s="70"/>
      <c r="AD112" s="70"/>
    </row>
    <row r="113" spans="2:30"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0"/>
      <c r="AC113" s="70"/>
      <c r="AD113" s="70"/>
    </row>
    <row r="114" spans="2:30"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0"/>
      <c r="AC114" s="70"/>
      <c r="AD114" s="70"/>
    </row>
    <row r="115" spans="2:30"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0"/>
      <c r="AC115" s="70"/>
      <c r="AD115" s="70"/>
    </row>
    <row r="116" spans="2:30"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0"/>
      <c r="AC116" s="70"/>
      <c r="AD116" s="70"/>
    </row>
    <row r="117" spans="2:30"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0"/>
      <c r="AC117" s="70"/>
      <c r="AD117" s="70"/>
    </row>
    <row r="118" spans="2:30"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0"/>
      <c r="AC118" s="70"/>
      <c r="AD118" s="70"/>
    </row>
    <row r="119" spans="2:30"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0"/>
      <c r="AC119" s="70"/>
      <c r="AD119" s="70"/>
    </row>
    <row r="120" spans="2:30"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0"/>
      <c r="AC120" s="70"/>
      <c r="AD120" s="70"/>
    </row>
    <row r="121" spans="2:30"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0"/>
      <c r="AC121" s="70"/>
      <c r="AD121" s="70"/>
    </row>
    <row r="122" spans="2:30"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0"/>
      <c r="AC122" s="70"/>
      <c r="AD122" s="70"/>
    </row>
    <row r="123" spans="2:30"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0"/>
      <c r="AC123" s="70"/>
      <c r="AD123" s="70"/>
    </row>
    <row r="124" spans="2:30"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0"/>
      <c r="AC124" s="70"/>
      <c r="AD124" s="70"/>
    </row>
    <row r="125" spans="2:30"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0"/>
      <c r="AC125" s="70"/>
      <c r="AD125" s="70"/>
    </row>
    <row r="126" spans="2:30"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0"/>
      <c r="AC126" s="70"/>
      <c r="AD126" s="70"/>
    </row>
    <row r="127" spans="2:30"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0"/>
      <c r="AC127" s="70"/>
      <c r="AD127" s="70"/>
    </row>
    <row r="128" spans="2:30"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0"/>
      <c r="AC128" s="70"/>
      <c r="AD128" s="70"/>
    </row>
    <row r="129" spans="2:30"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0"/>
      <c r="AC129" s="70"/>
      <c r="AD129" s="70"/>
    </row>
    <row r="130" spans="2:30"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0"/>
      <c r="AC130" s="70"/>
      <c r="AD130" s="70"/>
    </row>
    <row r="131" spans="2:30"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0"/>
      <c r="AC131" s="70"/>
      <c r="AD131" s="70"/>
    </row>
    <row r="132" spans="2:30"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0"/>
      <c r="AC132" s="70"/>
      <c r="AD132" s="70"/>
    </row>
    <row r="133" spans="2:30"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0"/>
      <c r="AC133" s="70"/>
      <c r="AD133" s="70"/>
    </row>
    <row r="134" spans="2:30"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0"/>
      <c r="AC134" s="70"/>
      <c r="AD134" s="70"/>
    </row>
    <row r="135" spans="2:30"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0"/>
      <c r="AC135" s="70"/>
      <c r="AD135" s="70"/>
    </row>
    <row r="136" spans="2:30"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0"/>
      <c r="AC136" s="70"/>
      <c r="AD136" s="70"/>
    </row>
    <row r="137" spans="2:30"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0"/>
      <c r="AC137" s="70"/>
      <c r="AD137" s="70"/>
    </row>
    <row r="138" spans="2:30"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0"/>
      <c r="AC138" s="70"/>
      <c r="AD138" s="70"/>
    </row>
    <row r="139" spans="2:30"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0"/>
      <c r="AC139" s="70"/>
      <c r="AD139" s="70"/>
    </row>
    <row r="140" spans="2:30"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0"/>
      <c r="AC140" s="70"/>
      <c r="AD140" s="70"/>
    </row>
    <row r="141" spans="2:30"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0"/>
      <c r="AC141" s="70"/>
      <c r="AD141" s="70"/>
    </row>
    <row r="142" spans="2:30"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0"/>
      <c r="AC142" s="70"/>
      <c r="AD142" s="70"/>
    </row>
    <row r="143" spans="2:30"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0"/>
      <c r="AC143" s="70"/>
      <c r="AD143" s="70"/>
    </row>
    <row r="144" spans="2:30"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0"/>
      <c r="AC144" s="70"/>
      <c r="AD144" s="70"/>
    </row>
    <row r="145" spans="2:30"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0"/>
      <c r="AC145" s="70"/>
      <c r="AD145" s="70"/>
    </row>
    <row r="146" spans="2:30"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0"/>
      <c r="AC146" s="70"/>
      <c r="AD146" s="70"/>
    </row>
    <row r="147" spans="2:30"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0"/>
      <c r="AC147" s="70"/>
      <c r="AD147" s="70"/>
    </row>
    <row r="148" spans="2:30"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0"/>
      <c r="AC148" s="70"/>
      <c r="AD148" s="70"/>
    </row>
    <row r="149" spans="2:30"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0"/>
      <c r="AC149" s="70"/>
      <c r="AD149" s="70"/>
    </row>
    <row r="150" spans="2:30"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0"/>
      <c r="AC150" s="70"/>
      <c r="AD150" s="70"/>
    </row>
    <row r="151" spans="2:30"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0"/>
      <c r="AC151" s="70"/>
      <c r="AD151" s="70"/>
    </row>
    <row r="152" spans="2:30"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0"/>
      <c r="AC152" s="70"/>
      <c r="AD152" s="70"/>
    </row>
    <row r="153" spans="2:30"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0"/>
      <c r="AC153" s="70"/>
      <c r="AD153" s="70"/>
    </row>
    <row r="154" spans="2:30"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0"/>
      <c r="AC154" s="70"/>
      <c r="AD154" s="70"/>
    </row>
    <row r="155" spans="2:30"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0"/>
      <c r="AC155" s="70"/>
      <c r="AD155" s="70"/>
    </row>
    <row r="156" spans="2:30"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0"/>
      <c r="AC156" s="70"/>
      <c r="AD156" s="70"/>
    </row>
    <row r="157" spans="2:30"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0"/>
      <c r="AC157" s="70"/>
      <c r="AD157" s="70"/>
    </row>
    <row r="158" spans="2:30"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0"/>
      <c r="AC158" s="70"/>
      <c r="AD158" s="70"/>
    </row>
    <row r="159" spans="2:30"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0"/>
      <c r="AC159" s="70"/>
      <c r="AD159" s="70"/>
    </row>
    <row r="160" spans="2:30"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0"/>
      <c r="AC160" s="70"/>
      <c r="AD160" s="70"/>
    </row>
    <row r="161" spans="2:30"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0"/>
      <c r="AC161" s="70"/>
      <c r="AD161" s="70"/>
    </row>
    <row r="162" spans="2:30"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0"/>
      <c r="AC162" s="70"/>
      <c r="AD162" s="70"/>
    </row>
    <row r="163" spans="2:30"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0"/>
      <c r="AC163" s="70"/>
      <c r="AD163" s="70"/>
    </row>
    <row r="164" spans="2:30"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0"/>
      <c r="AC164" s="70"/>
      <c r="AD164" s="70"/>
    </row>
    <row r="165" spans="2:30"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0"/>
      <c r="AC165" s="70"/>
      <c r="AD165" s="70"/>
    </row>
    <row r="166" spans="2:30"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0"/>
      <c r="AC166" s="70"/>
      <c r="AD166" s="70"/>
    </row>
    <row r="167" spans="2:30"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0"/>
      <c r="AC167" s="70"/>
      <c r="AD167" s="70"/>
    </row>
    <row r="168" spans="2:30"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0"/>
      <c r="AC168" s="70"/>
      <c r="AD168" s="70"/>
    </row>
    <row r="169" spans="2:30"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0"/>
      <c r="AC169" s="70"/>
      <c r="AD169" s="70"/>
    </row>
    <row r="170" spans="2:30"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0"/>
      <c r="AC170" s="70"/>
      <c r="AD170" s="70"/>
    </row>
    <row r="171" spans="2:30"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0"/>
      <c r="AC171" s="70"/>
      <c r="AD171" s="70"/>
    </row>
    <row r="172" spans="2:30"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0"/>
      <c r="AC172" s="70"/>
      <c r="AD172" s="70"/>
    </row>
    <row r="173" spans="2:30"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0"/>
      <c r="AC173" s="70"/>
      <c r="AD173" s="70"/>
    </row>
    <row r="174" spans="2:30"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0"/>
      <c r="AC174" s="70"/>
      <c r="AD174" s="70"/>
    </row>
    <row r="175" spans="2:30"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0"/>
      <c r="AC175" s="70"/>
      <c r="AD175" s="70"/>
    </row>
    <row r="176" spans="2:30"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0"/>
      <c r="AC176" s="70"/>
      <c r="AD176" s="70"/>
    </row>
    <row r="177" spans="2:30"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0"/>
      <c r="AC177" s="70"/>
      <c r="AD177" s="70"/>
    </row>
    <row r="178" spans="2:30"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0"/>
      <c r="AC178" s="70"/>
      <c r="AD178" s="70"/>
    </row>
    <row r="179" spans="2:30"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0"/>
      <c r="AC179" s="70"/>
      <c r="AD179" s="70"/>
    </row>
    <row r="180" spans="2:30"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0"/>
      <c r="AC180" s="70"/>
      <c r="AD180" s="70"/>
    </row>
    <row r="181" spans="2:30"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0"/>
      <c r="AC181" s="70"/>
      <c r="AD181" s="70"/>
    </row>
    <row r="182" spans="2:30"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0"/>
      <c r="AC182" s="70"/>
      <c r="AD182" s="70"/>
    </row>
    <row r="183" spans="2:30"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0"/>
      <c r="AC183" s="70"/>
      <c r="AD183" s="70"/>
    </row>
    <row r="184" spans="2:30"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0"/>
      <c r="AC184" s="70"/>
      <c r="AD184" s="70"/>
    </row>
    <row r="185" spans="2:30"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0"/>
      <c r="AC185" s="70"/>
      <c r="AD185" s="70"/>
    </row>
    <row r="186" spans="2:30"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0"/>
      <c r="AC186" s="70"/>
      <c r="AD186" s="70"/>
    </row>
    <row r="187" spans="2:30"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0"/>
      <c r="AC187" s="70"/>
      <c r="AD187" s="70"/>
    </row>
    <row r="188" spans="2:30"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0"/>
      <c r="AC188" s="70"/>
      <c r="AD188" s="70"/>
    </row>
    <row r="189" spans="2:30"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0"/>
      <c r="AC189" s="70"/>
      <c r="AD189" s="70"/>
    </row>
    <row r="190" spans="2:30"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0"/>
      <c r="AC190" s="70"/>
      <c r="AD190" s="70"/>
    </row>
    <row r="191" spans="2:30"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0"/>
      <c r="AC191" s="70"/>
      <c r="AD191" s="70"/>
    </row>
    <row r="192" spans="2:30"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0"/>
      <c r="AC192" s="70"/>
      <c r="AD192" s="70"/>
    </row>
    <row r="193" spans="2:30"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0"/>
      <c r="AC193" s="70"/>
      <c r="AD193" s="70"/>
    </row>
    <row r="194" spans="2:30"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0"/>
      <c r="AC194" s="70"/>
      <c r="AD194" s="70"/>
    </row>
    <row r="195" spans="2:30"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0"/>
      <c r="AC195" s="70"/>
      <c r="AD195" s="70"/>
    </row>
    <row r="196" spans="2:30" ht="14.25"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7"/>
      <c r="AC196" s="87"/>
      <c r="AD196" s="87"/>
    </row>
    <row r="197" spans="2:30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3"/>
      <c r="AC197" s="3"/>
      <c r="AD197" s="3"/>
    </row>
    <row r="198" spans="2:30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3"/>
      <c r="AC198" s="3"/>
      <c r="AD198" s="3"/>
    </row>
    <row r="199" spans="2:30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3"/>
      <c r="AC199" s="3"/>
      <c r="AD199" s="3"/>
    </row>
    <row r="200" spans="2:30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3"/>
      <c r="AC200" s="3"/>
      <c r="AD200" s="3"/>
    </row>
    <row r="201" spans="2:30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3"/>
      <c r="AC201" s="3"/>
      <c r="AD201" s="3"/>
    </row>
    <row r="202" spans="2:30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3"/>
      <c r="AC202" s="3"/>
      <c r="AD202" s="3"/>
    </row>
    <row r="203" spans="2:30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3"/>
      <c r="AC203" s="3"/>
      <c r="AD203" s="3"/>
    </row>
    <row r="204" spans="2:30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3"/>
      <c r="AC204" s="3"/>
      <c r="AD204" s="3"/>
    </row>
    <row r="205" spans="2:30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3"/>
      <c r="AC205" s="3"/>
      <c r="AD205" s="3"/>
    </row>
    <row r="206" spans="2:30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3"/>
      <c r="AC206" s="3"/>
      <c r="AD206" s="3"/>
    </row>
    <row r="207" spans="2:30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3"/>
      <c r="AC207" s="3"/>
      <c r="AD207" s="3"/>
    </row>
    <row r="208" spans="2:30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3"/>
      <c r="AC208" s="3"/>
      <c r="AD208" s="3"/>
    </row>
    <row r="209" spans="2:30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3"/>
      <c r="AC209" s="3"/>
      <c r="AD209" s="3"/>
    </row>
    <row r="210" spans="2:30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3"/>
      <c r="AC210" s="3"/>
      <c r="AD210" s="3"/>
    </row>
    <row r="211" spans="2:30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3"/>
      <c r="AC211" s="3"/>
      <c r="AD211" s="3"/>
    </row>
    <row r="212" spans="2:30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3"/>
      <c r="AC212" s="3"/>
      <c r="AD212" s="3"/>
    </row>
    <row r="213" spans="2:30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3"/>
      <c r="AC213" s="3"/>
      <c r="AD213" s="3"/>
    </row>
    <row r="214" spans="2:30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3"/>
      <c r="AC214" s="3"/>
      <c r="AD214" s="3"/>
    </row>
    <row r="215" spans="2:30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3"/>
      <c r="AC215" s="3"/>
      <c r="AD215" s="3"/>
    </row>
    <row r="216" spans="2:30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3"/>
      <c r="AC216" s="3"/>
      <c r="AD216" s="3"/>
    </row>
    <row r="217" spans="2:30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3"/>
      <c r="AC217" s="3"/>
      <c r="AD217" s="3"/>
    </row>
    <row r="218" spans="2:30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3"/>
      <c r="AC218" s="3"/>
      <c r="AD218" s="3"/>
    </row>
    <row r="219" spans="2:30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3"/>
      <c r="AC219" s="3"/>
      <c r="AD219" s="3"/>
    </row>
    <row r="220" spans="2:30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3"/>
      <c r="AC220" s="3"/>
      <c r="AD220" s="3"/>
    </row>
    <row r="221" spans="2:30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3"/>
      <c r="AC221" s="3"/>
      <c r="AD221" s="3"/>
    </row>
    <row r="222" spans="2:30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3"/>
      <c r="AC222" s="3"/>
      <c r="AD222" s="3"/>
    </row>
    <row r="223" spans="2:30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3"/>
      <c r="AC223" s="3"/>
      <c r="AD223" s="3"/>
    </row>
    <row r="224" spans="2:30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3"/>
      <c r="AC224" s="3"/>
      <c r="AD224" s="3"/>
    </row>
    <row r="225" spans="2:30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3"/>
      <c r="AC225" s="3"/>
      <c r="AD225" s="3"/>
    </row>
    <row r="226" spans="2:30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3"/>
      <c r="AC226" s="3"/>
      <c r="AD226" s="3"/>
    </row>
    <row r="227" spans="2:30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3"/>
      <c r="AC227" s="3"/>
      <c r="AD227" s="3"/>
    </row>
    <row r="228" spans="2:30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3"/>
      <c r="AC228" s="3"/>
      <c r="AD228" s="3"/>
    </row>
    <row r="229" spans="2:30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3"/>
      <c r="AC229" s="3"/>
      <c r="AD229" s="3"/>
    </row>
    <row r="230" spans="2:30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3"/>
      <c r="AC230" s="3"/>
      <c r="AD230" s="3"/>
    </row>
    <row r="231" spans="2:30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3"/>
      <c r="AC231" s="3"/>
      <c r="AD231" s="3"/>
    </row>
    <row r="232" spans="2:30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3"/>
      <c r="AC232" s="3"/>
      <c r="AD232" s="3"/>
    </row>
    <row r="233" spans="2:30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3"/>
      <c r="AC233" s="3"/>
      <c r="AD233" s="3"/>
    </row>
    <row r="234" spans="2:30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3"/>
      <c r="AC234" s="3"/>
      <c r="AD234" s="3"/>
    </row>
    <row r="235" spans="2:30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3"/>
      <c r="AC235" s="3"/>
      <c r="AD235" s="3"/>
    </row>
    <row r="236" spans="2:30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3"/>
      <c r="AC236" s="3"/>
      <c r="AD236" s="3"/>
    </row>
    <row r="237" spans="2:30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3"/>
      <c r="AC237" s="3"/>
      <c r="AD237" s="3"/>
    </row>
    <row r="238" spans="2:30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3"/>
      <c r="AC238" s="3"/>
      <c r="AD238" s="3"/>
    </row>
    <row r="239" spans="2:30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3"/>
      <c r="AC239" s="3"/>
      <c r="AD239" s="3"/>
    </row>
    <row r="240" spans="2:30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3"/>
      <c r="AC240" s="3"/>
      <c r="AD240" s="3"/>
    </row>
    <row r="241" spans="2:30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3"/>
      <c r="AC241" s="3"/>
      <c r="AD241" s="3"/>
    </row>
    <row r="242" spans="2:30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3"/>
      <c r="AC242" s="3"/>
      <c r="AD242" s="3"/>
    </row>
    <row r="243" spans="2:30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3"/>
      <c r="AC243" s="3"/>
      <c r="AD243" s="3"/>
    </row>
    <row r="244" spans="2:30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3"/>
      <c r="AC244" s="3"/>
      <c r="AD244" s="3"/>
    </row>
    <row r="245" spans="2:30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3"/>
      <c r="AC245" s="3"/>
      <c r="AD245" s="3"/>
    </row>
    <row r="246" spans="2:30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3"/>
      <c r="AC246" s="3"/>
      <c r="AD246" s="3"/>
    </row>
    <row r="247" spans="2:30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3"/>
      <c r="AC247" s="3"/>
      <c r="AD247" s="3"/>
    </row>
    <row r="248" spans="2:30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3"/>
      <c r="AC248" s="3"/>
      <c r="AD248" s="3"/>
    </row>
    <row r="249" spans="2:30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3"/>
      <c r="AC249" s="3"/>
      <c r="AD249" s="3"/>
    </row>
    <row r="250" spans="2:30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3"/>
      <c r="AC250" s="3"/>
      <c r="AD250" s="3"/>
    </row>
    <row r="251" spans="2:30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3"/>
      <c r="AC251" s="3"/>
      <c r="AD251" s="3"/>
    </row>
    <row r="252" spans="2:30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3"/>
      <c r="AC252" s="3"/>
      <c r="AD252" s="3"/>
    </row>
    <row r="253" spans="2:30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3"/>
      <c r="AC253" s="3"/>
      <c r="AD253" s="3"/>
    </row>
    <row r="254" spans="2:30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3"/>
      <c r="AC254" s="3"/>
      <c r="AD254" s="3"/>
    </row>
    <row r="255" spans="2:30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3"/>
      <c r="AC255" s="3"/>
      <c r="AD255" s="3"/>
    </row>
    <row r="256" spans="2:30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3"/>
      <c r="AC256" s="3"/>
      <c r="AD256" s="3"/>
    </row>
    <row r="257" spans="2:30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3"/>
      <c r="AC257" s="3"/>
      <c r="AD257" s="3"/>
    </row>
    <row r="258" spans="2:30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3"/>
      <c r="AC258" s="3"/>
      <c r="AD258" s="3"/>
    </row>
    <row r="259" spans="2:30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3"/>
      <c r="AC259" s="3"/>
      <c r="AD259" s="3"/>
    </row>
    <row r="260" spans="2:30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3"/>
      <c r="AC260" s="3"/>
      <c r="AD260" s="3"/>
    </row>
    <row r="261" spans="2:30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3"/>
      <c r="AC261" s="3"/>
      <c r="AD261" s="3"/>
    </row>
    <row r="262" spans="2:30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3"/>
      <c r="AC262" s="3"/>
      <c r="AD262" s="3"/>
    </row>
    <row r="263" spans="2:30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3"/>
      <c r="AC263" s="3"/>
      <c r="AD263" s="3"/>
    </row>
    <row r="264" spans="2:30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3"/>
      <c r="AC264" s="3"/>
      <c r="AD264" s="3"/>
    </row>
    <row r="265" spans="2:30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3"/>
      <c r="AC265" s="3"/>
      <c r="AD265" s="3"/>
    </row>
    <row r="266" spans="2:30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3"/>
      <c r="AC266" s="3"/>
      <c r="AD266" s="3"/>
    </row>
    <row r="267" spans="2:30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3"/>
      <c r="AC267" s="3"/>
      <c r="AD267" s="3"/>
    </row>
    <row r="268" spans="2:30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3"/>
      <c r="AC268" s="3"/>
      <c r="AD268" s="3"/>
    </row>
    <row r="269" spans="2:30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3"/>
      <c r="AC269" s="3"/>
      <c r="AD269" s="3"/>
    </row>
    <row r="270" spans="2:30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3"/>
      <c r="AC270" s="3"/>
      <c r="AD270" s="3"/>
    </row>
    <row r="271" spans="2:30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3"/>
      <c r="AC271" s="3"/>
      <c r="AD271" s="3"/>
    </row>
    <row r="272" spans="2:30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3"/>
      <c r="AC272" s="3"/>
      <c r="AD272" s="3"/>
    </row>
    <row r="273" spans="2:30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3"/>
      <c r="AC273" s="3"/>
      <c r="AD273" s="3"/>
    </row>
    <row r="274" spans="2:30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3"/>
      <c r="AC274" s="3"/>
      <c r="AD274" s="3"/>
    </row>
    <row r="275" spans="2:30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3"/>
      <c r="AC275" s="3"/>
      <c r="AD275" s="3"/>
    </row>
    <row r="276" spans="2:30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3"/>
      <c r="AC276" s="3"/>
      <c r="AD276" s="3"/>
    </row>
    <row r="277" spans="2:30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3"/>
      <c r="AC277" s="3"/>
      <c r="AD277" s="3"/>
    </row>
    <row r="278" spans="2:30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3"/>
      <c r="AC278" s="3"/>
      <c r="AD278" s="3"/>
    </row>
    <row r="279" spans="2:30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3"/>
      <c r="AC279" s="3"/>
      <c r="AD279" s="3"/>
    </row>
    <row r="280" spans="2:30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3"/>
      <c r="AC280" s="3"/>
      <c r="AD280" s="3"/>
    </row>
    <row r="281" spans="2:30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3"/>
      <c r="AC281" s="3"/>
      <c r="AD281" s="3"/>
    </row>
    <row r="282" spans="2:30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3"/>
      <c r="AC282" s="3"/>
      <c r="AD282" s="3"/>
    </row>
    <row r="283" spans="2:30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3"/>
      <c r="AC283" s="3"/>
      <c r="AD283" s="3"/>
    </row>
    <row r="284" spans="2:30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3"/>
      <c r="AC284" s="3"/>
      <c r="AD284" s="3"/>
    </row>
    <row r="285" spans="2:30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3"/>
      <c r="AC285" s="3"/>
      <c r="AD285" s="3"/>
    </row>
    <row r="286" spans="2:30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3"/>
      <c r="AC286" s="3"/>
      <c r="AD286" s="3"/>
    </row>
    <row r="287" spans="2:30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3"/>
      <c r="AC287" s="3"/>
      <c r="AD287" s="3"/>
    </row>
    <row r="288" spans="2:30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3"/>
      <c r="AC288" s="3"/>
      <c r="AD288" s="3"/>
    </row>
    <row r="289" spans="2:30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3"/>
      <c r="AC289" s="3"/>
      <c r="AD289" s="3"/>
    </row>
    <row r="290" spans="2:30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3"/>
      <c r="AC290" s="3"/>
      <c r="AD290" s="3"/>
    </row>
    <row r="291" spans="2:30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3"/>
      <c r="AC291" s="3"/>
      <c r="AD291" s="3"/>
    </row>
    <row r="292" spans="2:30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3"/>
      <c r="AC292" s="3"/>
      <c r="AD292" s="3"/>
    </row>
    <row r="293" spans="2:30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3"/>
      <c r="AC293" s="3"/>
      <c r="AD293" s="3"/>
    </row>
    <row r="294" spans="2:30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3"/>
      <c r="AC294" s="3"/>
      <c r="AD294" s="3"/>
    </row>
    <row r="295" spans="2:30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3"/>
      <c r="AC295" s="3"/>
      <c r="AD295" s="3"/>
    </row>
    <row r="296" spans="2:30">
      <c r="B296" s="89"/>
    </row>
    <row r="297" spans="2:30">
      <c r="B297" s="89"/>
    </row>
    <row r="298" spans="2:30">
      <c r="B298" s="89"/>
    </row>
    <row r="299" spans="2:30">
      <c r="B299" s="89"/>
    </row>
    <row r="300" spans="2:30">
      <c r="B300" s="89"/>
    </row>
    <row r="301" spans="2:30">
      <c r="B301" s="89"/>
    </row>
    <row r="302" spans="2:30">
      <c r="B302" s="89"/>
    </row>
    <row r="303" spans="2:30">
      <c r="B303" s="89"/>
    </row>
    <row r="304" spans="2:30">
      <c r="B304" s="89"/>
    </row>
    <row r="305" spans="2:2">
      <c r="B305" s="89"/>
    </row>
    <row r="306" spans="2:2">
      <c r="B306" s="89"/>
    </row>
    <row r="307" spans="2:2">
      <c r="B307" s="89"/>
    </row>
    <row r="308" spans="2:2">
      <c r="B308" s="89"/>
    </row>
    <row r="309" spans="2:2">
      <c r="B309" s="89"/>
    </row>
    <row r="310" spans="2:2">
      <c r="B310" s="89"/>
    </row>
    <row r="311" spans="2:2">
      <c r="B311" s="89"/>
    </row>
    <row r="312" spans="2:2">
      <c r="B312" s="89"/>
    </row>
    <row r="313" spans="2:2">
      <c r="B313" s="89"/>
    </row>
    <row r="314" spans="2:2">
      <c r="B314" s="89"/>
    </row>
    <row r="315" spans="2:2">
      <c r="B315" s="89"/>
    </row>
    <row r="316" spans="2:2">
      <c r="B316" s="89"/>
    </row>
    <row r="317" spans="2:2">
      <c r="B317" s="89"/>
    </row>
    <row r="318" spans="2:2">
      <c r="B318" s="89"/>
    </row>
    <row r="319" spans="2:2">
      <c r="B319" s="89"/>
    </row>
    <row r="320" spans="2:2">
      <c r="B320" s="89"/>
    </row>
    <row r="321" spans="2:2">
      <c r="B321" s="89"/>
    </row>
    <row r="322" spans="2:2">
      <c r="B322" s="89"/>
    </row>
    <row r="323" spans="2:2">
      <c r="B323" s="89"/>
    </row>
    <row r="324" spans="2:2">
      <c r="B324" s="89"/>
    </row>
    <row r="325" spans="2:2">
      <c r="B325" s="89"/>
    </row>
    <row r="326" spans="2:2">
      <c r="B326" s="89"/>
    </row>
    <row r="327" spans="2:2">
      <c r="B327" s="89"/>
    </row>
    <row r="328" spans="2:2">
      <c r="B328" s="89"/>
    </row>
    <row r="329" spans="2:2">
      <c r="B329" s="89"/>
    </row>
    <row r="330" spans="2:2">
      <c r="B330" s="89"/>
    </row>
    <row r="331" spans="2:2">
      <c r="B331" s="89"/>
    </row>
    <row r="332" spans="2:2">
      <c r="B332" s="89"/>
    </row>
    <row r="333" spans="2:2">
      <c r="B333" s="89"/>
    </row>
    <row r="334" spans="2:2">
      <c r="B334" s="89"/>
    </row>
    <row r="335" spans="2:2">
      <c r="B335" s="89"/>
    </row>
    <row r="336" spans="2:2">
      <c r="B336" s="89"/>
    </row>
    <row r="337" spans="2:2">
      <c r="B337" s="89"/>
    </row>
    <row r="338" spans="2:2">
      <c r="B338" s="89"/>
    </row>
    <row r="339" spans="2:2">
      <c r="B339" s="89"/>
    </row>
    <row r="340" spans="2:2">
      <c r="B340" s="89"/>
    </row>
    <row r="341" spans="2:2">
      <c r="B341" s="89"/>
    </row>
    <row r="342" spans="2:2">
      <c r="B342" s="89"/>
    </row>
    <row r="343" spans="2:2">
      <c r="B343" s="89"/>
    </row>
    <row r="344" spans="2:2">
      <c r="B344" s="89"/>
    </row>
    <row r="345" spans="2:2">
      <c r="B345" s="89"/>
    </row>
    <row r="346" spans="2:2">
      <c r="B346" s="89"/>
    </row>
    <row r="347" spans="2:2">
      <c r="B347" s="89"/>
    </row>
    <row r="348" spans="2:2">
      <c r="B348" s="89"/>
    </row>
    <row r="349" spans="2:2">
      <c r="B349" s="89"/>
    </row>
    <row r="350" spans="2:2">
      <c r="B350" s="89"/>
    </row>
    <row r="351" spans="2:2">
      <c r="B351" s="89"/>
    </row>
    <row r="352" spans="2:2">
      <c r="B352" s="89"/>
    </row>
    <row r="353" spans="2:2">
      <c r="B353" s="89"/>
    </row>
    <row r="354" spans="2:2">
      <c r="B354" s="89"/>
    </row>
    <row r="355" spans="2:2">
      <c r="B355" s="89"/>
    </row>
    <row r="356" spans="2:2">
      <c r="B356" s="89"/>
    </row>
    <row r="357" spans="2:2">
      <c r="B357" s="89"/>
    </row>
    <row r="358" spans="2:2">
      <c r="B358" s="89"/>
    </row>
    <row r="359" spans="2:2">
      <c r="B359" s="89"/>
    </row>
    <row r="360" spans="2:2">
      <c r="B360" s="89"/>
    </row>
    <row r="361" spans="2:2">
      <c r="B361" s="89"/>
    </row>
    <row r="362" spans="2:2">
      <c r="B362" s="89"/>
    </row>
    <row r="363" spans="2:2">
      <c r="B363" s="89"/>
    </row>
    <row r="364" spans="2:2">
      <c r="B364" s="89"/>
    </row>
    <row r="365" spans="2:2">
      <c r="B365" s="89"/>
    </row>
    <row r="366" spans="2:2">
      <c r="B366" s="89"/>
    </row>
    <row r="367" spans="2:2">
      <c r="B367" s="89"/>
    </row>
    <row r="368" spans="2:2">
      <c r="B368" s="89"/>
    </row>
    <row r="369" spans="2:2">
      <c r="B369" s="89"/>
    </row>
    <row r="370" spans="2:2">
      <c r="B370" s="89"/>
    </row>
    <row r="371" spans="2:2">
      <c r="B371" s="89"/>
    </row>
    <row r="372" spans="2:2">
      <c r="B372" s="89"/>
    </row>
    <row r="373" spans="2:2">
      <c r="B373" s="89"/>
    </row>
    <row r="374" spans="2:2">
      <c r="B374" s="89"/>
    </row>
    <row r="375" spans="2:2">
      <c r="B375" s="89"/>
    </row>
    <row r="376" spans="2:2">
      <c r="B376" s="89"/>
    </row>
    <row r="377" spans="2:2">
      <c r="B377" s="89"/>
    </row>
    <row r="378" spans="2:2">
      <c r="B378" s="89"/>
    </row>
    <row r="379" spans="2:2">
      <c r="B379" s="89"/>
    </row>
    <row r="380" spans="2:2">
      <c r="B380" s="89"/>
    </row>
    <row r="381" spans="2:2">
      <c r="B381" s="89"/>
    </row>
    <row r="382" spans="2:2">
      <c r="B382" s="89"/>
    </row>
    <row r="383" spans="2:2">
      <c r="B383" s="89"/>
    </row>
    <row r="384" spans="2:2">
      <c r="B384" s="89"/>
    </row>
  </sheetData>
  <mergeCells count="10">
    <mergeCell ref="B2:AD2"/>
    <mergeCell ref="B4:AD4"/>
    <mergeCell ref="B5:AD5"/>
    <mergeCell ref="B6:AD6"/>
    <mergeCell ref="B7:B8"/>
    <mergeCell ref="C7:M7"/>
    <mergeCell ref="O7:O8"/>
    <mergeCell ref="P7:Z7"/>
    <mergeCell ref="AB7:AB8"/>
    <mergeCell ref="AC7:AD7"/>
  </mergeCells>
  <printOptions horizontalCentered="1"/>
  <pageMargins left="0.54" right="0" top="0.39370078740157483" bottom="0.19685039370078741" header="0" footer="0.31496062992125984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646D9-1BBC-4D9F-9C6D-9847E0C15656}">
  <dimension ref="A1:GU894"/>
  <sheetViews>
    <sheetView showGridLines="0" tabSelected="1" topLeftCell="J1" zoomScale="90" zoomScaleNormal="90" workbookViewId="0">
      <selection activeCell="A91" sqref="A91"/>
    </sheetView>
  </sheetViews>
  <sheetFormatPr baseColWidth="10" defaultColWidth="11.42578125" defaultRowHeight="12.75"/>
  <cols>
    <col min="1" max="1" width="0.85546875" style="92" customWidth="1"/>
    <col min="2" max="2" width="79" style="92" customWidth="1"/>
    <col min="3" max="10" width="10.5703125" style="92" customWidth="1"/>
    <col min="11" max="11" width="14.140625" style="92" bestFit="1" customWidth="1"/>
    <col min="12" max="12" width="11.28515625" style="92" bestFit="1" customWidth="1"/>
    <col min="13" max="13" width="14.140625" style="92" bestFit="1" customWidth="1"/>
    <col min="14" max="14" width="14.140625" style="92" customWidth="1"/>
    <col min="15" max="15" width="14.28515625" style="92" customWidth="1"/>
    <col min="16" max="16" width="12.7109375" style="169" customWidth="1"/>
    <col min="17" max="23" width="10.7109375" style="169" customWidth="1"/>
    <col min="24" max="24" width="15.7109375" style="169" bestFit="1" customWidth="1"/>
    <col min="25" max="25" width="12.85546875" style="169" bestFit="1" customWidth="1"/>
    <col min="26" max="27" width="14" style="169" customWidth="1"/>
    <col min="28" max="28" width="16.7109375" style="169" customWidth="1"/>
    <col min="29" max="29" width="15.28515625" style="169" customWidth="1"/>
    <col min="30" max="30" width="15.7109375" style="169" customWidth="1"/>
    <col min="31" max="16384" width="11.42578125" style="92"/>
  </cols>
  <sheetData>
    <row r="1" spans="2:30" ht="7.15" customHeight="1"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2:30" ht="15.75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</row>
    <row r="3" spans="2:30" ht="13.5" customHeight="1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6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</row>
    <row r="4" spans="2:30" ht="19.5" customHeight="1">
      <c r="B4" s="98" t="s">
        <v>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</row>
    <row r="5" spans="2:30" ht="15.75" customHeight="1">
      <c r="B5" s="99" t="s">
        <v>85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</row>
    <row r="6" spans="2:30" ht="14.25">
      <c r="B6" s="99" t="s">
        <v>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</row>
    <row r="7" spans="2:30" ht="15" customHeight="1">
      <c r="B7" s="100" t="s">
        <v>4</v>
      </c>
      <c r="C7" s="101">
        <v>2024</v>
      </c>
      <c r="D7" s="102"/>
      <c r="E7" s="102"/>
      <c r="F7" s="102"/>
      <c r="G7" s="102"/>
      <c r="H7" s="102"/>
      <c r="I7" s="102"/>
      <c r="J7" s="102"/>
      <c r="K7" s="102"/>
      <c r="L7" s="102"/>
      <c r="M7" s="103"/>
      <c r="N7" s="104"/>
      <c r="O7" s="105" t="s">
        <v>86</v>
      </c>
      <c r="P7" s="101">
        <v>2024</v>
      </c>
      <c r="Q7" s="102"/>
      <c r="R7" s="102"/>
      <c r="S7" s="102"/>
      <c r="T7" s="102"/>
      <c r="U7" s="102"/>
      <c r="V7" s="102"/>
      <c r="W7" s="102"/>
      <c r="X7" s="102"/>
      <c r="Y7" s="102"/>
      <c r="Z7" s="103"/>
      <c r="AA7" s="104"/>
      <c r="AB7" s="106" t="s">
        <v>87</v>
      </c>
      <c r="AC7" s="107" t="s">
        <v>88</v>
      </c>
      <c r="AD7" s="107" t="s">
        <v>89</v>
      </c>
    </row>
    <row r="8" spans="2:30" ht="36.75" customHeight="1" thickBot="1">
      <c r="B8" s="108"/>
      <c r="C8" s="109" t="s">
        <v>6</v>
      </c>
      <c r="D8" s="109" t="s">
        <v>7</v>
      </c>
      <c r="E8" s="109" t="s">
        <v>8</v>
      </c>
      <c r="F8" s="109" t="s">
        <v>9</v>
      </c>
      <c r="G8" s="109" t="s">
        <v>10</v>
      </c>
      <c r="H8" s="109" t="s">
        <v>11</v>
      </c>
      <c r="I8" s="109" t="s">
        <v>12</v>
      </c>
      <c r="J8" s="109" t="s">
        <v>13</v>
      </c>
      <c r="K8" s="109" t="s">
        <v>14</v>
      </c>
      <c r="L8" s="109" t="s">
        <v>15</v>
      </c>
      <c r="M8" s="109" t="s">
        <v>16</v>
      </c>
      <c r="N8" s="109" t="s">
        <v>17</v>
      </c>
      <c r="O8" s="110"/>
      <c r="P8" s="111" t="s">
        <v>6</v>
      </c>
      <c r="Q8" s="111" t="s">
        <v>7</v>
      </c>
      <c r="R8" s="111" t="s">
        <v>8</v>
      </c>
      <c r="S8" s="111" t="s">
        <v>9</v>
      </c>
      <c r="T8" s="111" t="s">
        <v>10</v>
      </c>
      <c r="U8" s="111" t="s">
        <v>11</v>
      </c>
      <c r="V8" s="111" t="s">
        <v>12</v>
      </c>
      <c r="W8" s="111" t="s">
        <v>13</v>
      </c>
      <c r="X8" s="111" t="s">
        <v>14</v>
      </c>
      <c r="Y8" s="111" t="s">
        <v>15</v>
      </c>
      <c r="Z8" s="111" t="s">
        <v>16</v>
      </c>
      <c r="AA8" s="111" t="s">
        <v>17</v>
      </c>
      <c r="AB8" s="112"/>
      <c r="AC8" s="113"/>
      <c r="AD8" s="113"/>
    </row>
    <row r="9" spans="2:30" ht="18" customHeight="1" thickTop="1">
      <c r="B9" s="114" t="s">
        <v>20</v>
      </c>
      <c r="C9" s="115">
        <f>+C10+C49+C57</f>
        <v>76592.499999999985</v>
      </c>
      <c r="D9" s="115">
        <f t="shared" ref="D9:N9" si="0">+D10+D49+D57</f>
        <v>66254.600000000006</v>
      </c>
      <c r="E9" s="115">
        <f t="shared" si="0"/>
        <v>64833.2</v>
      </c>
      <c r="F9" s="115">
        <f t="shared" si="0"/>
        <v>94759.9</v>
      </c>
      <c r="G9" s="115">
        <f t="shared" si="0"/>
        <v>67782.600000000006</v>
      </c>
      <c r="H9" s="115">
        <f t="shared" si="0"/>
        <v>61761.499999999993</v>
      </c>
      <c r="I9" s="115">
        <f t="shared" si="0"/>
        <v>68868.200000000012</v>
      </c>
      <c r="J9" s="115">
        <f t="shared" si="0"/>
        <v>67172.999999999985</v>
      </c>
      <c r="K9" s="115">
        <f t="shared" si="0"/>
        <v>63435.499999999993</v>
      </c>
      <c r="L9" s="115">
        <f t="shared" si="0"/>
        <v>73667.199999999997</v>
      </c>
      <c r="M9" s="115">
        <f t="shared" si="0"/>
        <v>71871.400000000009</v>
      </c>
      <c r="N9" s="115">
        <f t="shared" si="0"/>
        <v>69506</v>
      </c>
      <c r="O9" s="115">
        <f>+O10+O49+O57</f>
        <v>846505.60000000009</v>
      </c>
      <c r="P9" s="116">
        <f>ROUNDUP(+P10+P49+P57,1)</f>
        <v>76592.5</v>
      </c>
      <c r="Q9" s="116">
        <f t="shared" ref="Q9:AB9" si="1">+Q10+Q49+Q57</f>
        <v>66254.644348970003</v>
      </c>
      <c r="R9" s="116">
        <f t="shared" si="1"/>
        <v>64833.106080880003</v>
      </c>
      <c r="S9" s="116">
        <f t="shared" si="1"/>
        <v>94759.866372549994</v>
      </c>
      <c r="T9" s="116">
        <f t="shared" si="1"/>
        <v>67782.210812969992</v>
      </c>
      <c r="U9" s="116">
        <f t="shared" si="1"/>
        <v>61761.402949329997</v>
      </c>
      <c r="V9" s="116">
        <f t="shared" si="1"/>
        <v>68529.953376745543</v>
      </c>
      <c r="W9" s="116">
        <f t="shared" si="1"/>
        <v>65534.100766168071</v>
      </c>
      <c r="X9" s="116">
        <f t="shared" si="1"/>
        <v>65939.676072961811</v>
      </c>
      <c r="Y9" s="116">
        <f t="shared" si="1"/>
        <v>72965.23744029185</v>
      </c>
      <c r="Z9" s="116">
        <f t="shared" si="1"/>
        <v>63187.443143092569</v>
      </c>
      <c r="AA9" s="116">
        <f t="shared" si="1"/>
        <v>68882.17545147003</v>
      </c>
      <c r="AB9" s="117">
        <f t="shared" si="1"/>
        <v>837022.24775884987</v>
      </c>
      <c r="AC9" s="117">
        <f t="shared" ref="AC9:AC65" si="2">+O9-AB9</f>
        <v>9483.3522411502199</v>
      </c>
      <c r="AD9" s="117">
        <f t="shared" ref="AD9:AD51" si="3">+O9/AB9*100</f>
        <v>101.13298687896793</v>
      </c>
    </row>
    <row r="10" spans="2:30" ht="18" customHeight="1">
      <c r="B10" s="118" t="s">
        <v>21</v>
      </c>
      <c r="C10" s="119">
        <f>+C11+C16+C26+C44+C47+C48</f>
        <v>75360.999999999985</v>
      </c>
      <c r="D10" s="119">
        <f t="shared" ref="D10:N10" si="4">+D11+D16+D26+D44+D47+D48</f>
        <v>64587.200000000004</v>
      </c>
      <c r="E10" s="119">
        <f t="shared" si="4"/>
        <v>63500</v>
      </c>
      <c r="F10" s="119">
        <f t="shared" si="4"/>
        <v>93370.599999999991</v>
      </c>
      <c r="G10" s="119">
        <f t="shared" si="4"/>
        <v>66310.3</v>
      </c>
      <c r="H10" s="119">
        <f t="shared" si="4"/>
        <v>60535.799999999996</v>
      </c>
      <c r="I10" s="119">
        <f t="shared" si="4"/>
        <v>67526.100000000006</v>
      </c>
      <c r="J10" s="119">
        <f t="shared" si="4"/>
        <v>65485.19999999999</v>
      </c>
      <c r="K10" s="119">
        <f t="shared" si="4"/>
        <v>62020.999999999993</v>
      </c>
      <c r="L10" s="119">
        <f t="shared" si="4"/>
        <v>72036.899999999994</v>
      </c>
      <c r="M10" s="119">
        <f t="shared" si="4"/>
        <v>70279.400000000009</v>
      </c>
      <c r="N10" s="119">
        <f t="shared" si="4"/>
        <v>68025.8</v>
      </c>
      <c r="O10" s="119">
        <f>+O11+O16+O26+O44+O47+O48</f>
        <v>829039.3</v>
      </c>
      <c r="P10" s="120">
        <f t="shared" ref="P10:T10" si="5">+P11+P16+P26+P44+P47+P48</f>
        <v>75360.971334750007</v>
      </c>
      <c r="Q10" s="120">
        <f t="shared" si="5"/>
        <v>64587.139671879995</v>
      </c>
      <c r="R10" s="120">
        <f t="shared" si="5"/>
        <v>63499.883078159997</v>
      </c>
      <c r="S10" s="120">
        <f t="shared" si="5"/>
        <v>93370.550504179992</v>
      </c>
      <c r="T10" s="120">
        <f t="shared" si="5"/>
        <v>66309.913010699995</v>
      </c>
      <c r="U10" s="120">
        <f>ROUNDDOWN(+U11+U16+U26+U44+U47+U48,1)</f>
        <v>60535.7</v>
      </c>
      <c r="V10" s="120">
        <f t="shared" ref="V10:AB10" si="6">+V11+V16+V26+V44+V47+V48</f>
        <v>67141.098393998167</v>
      </c>
      <c r="W10" s="120">
        <f t="shared" si="6"/>
        <v>63825.02554078689</v>
      </c>
      <c r="X10" s="120">
        <f t="shared" si="6"/>
        <v>64365.338359883106</v>
      </c>
      <c r="Y10" s="120">
        <f t="shared" si="6"/>
        <v>71074.25244202005</v>
      </c>
      <c r="Z10" s="120">
        <f t="shared" si="6"/>
        <v>61600.58198383671</v>
      </c>
      <c r="AA10" s="120">
        <f t="shared" si="6"/>
        <v>67070.965902407712</v>
      </c>
      <c r="AB10" s="121">
        <f t="shared" si="6"/>
        <v>818741.50380638265</v>
      </c>
      <c r="AC10" s="121">
        <f t="shared" si="2"/>
        <v>10297.796193617396</v>
      </c>
      <c r="AD10" s="122">
        <f t="shared" si="3"/>
        <v>101.25775915178872</v>
      </c>
    </row>
    <row r="11" spans="2:30" ht="18" customHeight="1">
      <c r="B11" s="118" t="s">
        <v>22</v>
      </c>
      <c r="C11" s="119">
        <f t="shared" ref="C11:T11" si="7">SUM(C12:C15)</f>
        <v>33787.200000000004</v>
      </c>
      <c r="D11" s="119">
        <f t="shared" ref="D11:N11" si="8">SUM(D12:D15)</f>
        <v>28997.600000000002</v>
      </c>
      <c r="E11" s="119">
        <f t="shared" si="8"/>
        <v>26235.5</v>
      </c>
      <c r="F11" s="119">
        <f t="shared" si="8"/>
        <v>52144.800000000003</v>
      </c>
      <c r="G11" s="119">
        <f t="shared" si="8"/>
        <v>28995.4</v>
      </c>
      <c r="H11" s="119">
        <f t="shared" si="8"/>
        <v>26678.799999999999</v>
      </c>
      <c r="I11" s="119">
        <f t="shared" si="8"/>
        <v>31649.1</v>
      </c>
      <c r="J11" s="119">
        <f t="shared" si="8"/>
        <v>28727.4</v>
      </c>
      <c r="K11" s="119">
        <f t="shared" si="8"/>
        <v>26084.499999999996</v>
      </c>
      <c r="L11" s="119">
        <f t="shared" si="8"/>
        <v>34098.5</v>
      </c>
      <c r="M11" s="119">
        <f t="shared" si="8"/>
        <v>34924.800000000003</v>
      </c>
      <c r="N11" s="119">
        <f t="shared" si="8"/>
        <v>30913.499999999996</v>
      </c>
      <c r="O11" s="123">
        <f>SUM(O12:O15)</f>
        <v>383237.10000000003</v>
      </c>
      <c r="P11" s="124">
        <f t="shared" si="7"/>
        <v>33787.242663570003</v>
      </c>
      <c r="Q11" s="124">
        <f t="shared" ref="Q11:S11" si="9">SUM(Q12:Q15)</f>
        <v>28997.572870179996</v>
      </c>
      <c r="R11" s="124">
        <f t="shared" si="9"/>
        <v>26235.540649680002</v>
      </c>
      <c r="S11" s="124">
        <f t="shared" si="9"/>
        <v>52144.83161845999</v>
      </c>
      <c r="T11" s="124">
        <f t="shared" si="7"/>
        <v>28995.033359290002</v>
      </c>
      <c r="U11" s="124">
        <f t="shared" ref="U11:AA11" si="10">SUM(U12:U15)</f>
        <v>26678.822142730001</v>
      </c>
      <c r="V11" s="124">
        <f t="shared" si="10"/>
        <v>31738.775864975931</v>
      </c>
      <c r="W11" s="124">
        <f t="shared" si="10"/>
        <v>26265.640188994446</v>
      </c>
      <c r="X11" s="124">
        <f t="shared" si="10"/>
        <v>27361.76777464338</v>
      </c>
      <c r="Y11" s="124">
        <f t="shared" si="10"/>
        <v>30961.859804597985</v>
      </c>
      <c r="Z11" s="124">
        <f t="shared" si="10"/>
        <v>26499.10129738973</v>
      </c>
      <c r="AA11" s="124">
        <f t="shared" si="10"/>
        <v>28354.457872016766</v>
      </c>
      <c r="AB11" s="121">
        <f>SUM(AB12:AB15)</f>
        <v>368020.64610652823</v>
      </c>
      <c r="AC11" s="121">
        <f t="shared" si="2"/>
        <v>15216.4538934718</v>
      </c>
      <c r="AD11" s="122">
        <f t="shared" si="3"/>
        <v>104.13467397942323</v>
      </c>
    </row>
    <row r="12" spans="2:30" ht="18" customHeight="1">
      <c r="B12" s="24" t="s">
        <v>23</v>
      </c>
      <c r="C12" s="125">
        <f>+[1]DGII!P12</f>
        <v>11648</v>
      </c>
      <c r="D12" s="125">
        <f>+[1]DGII!Q12</f>
        <v>10213.799999999999</v>
      </c>
      <c r="E12" s="125">
        <f>+[1]DGII!R12</f>
        <v>9585.4</v>
      </c>
      <c r="F12" s="125">
        <f>+[1]DGII!S12</f>
        <v>10858.6</v>
      </c>
      <c r="G12" s="125">
        <f>+[1]DGII!T12</f>
        <v>10904.2</v>
      </c>
      <c r="H12" s="125">
        <f>+[1]DGII!U12</f>
        <v>9130.1</v>
      </c>
      <c r="I12" s="125">
        <f>+[1]DGII!V12</f>
        <v>8562.7000000000007</v>
      </c>
      <c r="J12" s="125">
        <f>+[1]DGII!W12</f>
        <v>8963.7000000000007</v>
      </c>
      <c r="K12" s="125">
        <f>+[1]DGII!X12</f>
        <v>9138.6</v>
      </c>
      <c r="L12" s="125">
        <f>+[1]DGII!Y12</f>
        <v>9173.7000000000007</v>
      </c>
      <c r="M12" s="125">
        <f>+[1]DGII!Z12</f>
        <v>9036.2000000000007</v>
      </c>
      <c r="N12" s="125">
        <f>+[1]DGII!AA12</f>
        <v>10036.700000000001</v>
      </c>
      <c r="O12" s="126">
        <f>SUM(C12:N12)</f>
        <v>117251.7</v>
      </c>
      <c r="P12" s="127">
        <v>11648.04335403</v>
      </c>
      <c r="Q12" s="127">
        <v>10213.758972829999</v>
      </c>
      <c r="R12" s="127">
        <v>9585.4316932700021</v>
      </c>
      <c r="S12" s="127">
        <v>10858.5858321</v>
      </c>
      <c r="T12" s="127">
        <v>10904.199494279997</v>
      </c>
      <c r="U12" s="128">
        <v>9130.0701571499994</v>
      </c>
      <c r="V12" s="128">
        <v>8808.5729244402701</v>
      </c>
      <c r="W12" s="128">
        <v>10320.376378652023</v>
      </c>
      <c r="X12" s="128">
        <v>10969.626387130895</v>
      </c>
      <c r="Y12" s="128">
        <v>10425.800095062141</v>
      </c>
      <c r="Z12" s="128">
        <v>10344.331369042515</v>
      </c>
      <c r="AA12" s="128">
        <v>11095.362953167813</v>
      </c>
      <c r="AB12" s="129">
        <f>SUM(P12:AA12)</f>
        <v>124304.15961115566</v>
      </c>
      <c r="AC12" s="129">
        <f t="shared" si="2"/>
        <v>-7052.4596111556602</v>
      </c>
      <c r="AD12" s="130">
        <f t="shared" si="3"/>
        <v>94.326449224855438</v>
      </c>
    </row>
    <row r="13" spans="2:30" ht="18" customHeight="1">
      <c r="B13" s="24" t="s">
        <v>24</v>
      </c>
      <c r="C13" s="125">
        <f>+[1]DGII!P13</f>
        <v>12491.3</v>
      </c>
      <c r="D13" s="125">
        <f>+[1]DGII!Q13</f>
        <v>14806.1</v>
      </c>
      <c r="E13" s="125">
        <f>+[1]DGII!R13</f>
        <v>11688.1</v>
      </c>
      <c r="F13" s="125">
        <f>+[1]DGII!S13</f>
        <v>35827.4</v>
      </c>
      <c r="G13" s="125">
        <f>+[1]DGII!T13</f>
        <v>11062.1</v>
      </c>
      <c r="H13" s="125">
        <f>+[1]DGII!U13</f>
        <v>11699.5</v>
      </c>
      <c r="I13" s="125">
        <f>+[1]DGII!V13</f>
        <v>16789.099999999999</v>
      </c>
      <c r="J13" s="125">
        <f>+[1]DGII!W13</f>
        <v>11811.5</v>
      </c>
      <c r="K13" s="125">
        <f>+[1]DGII!X13</f>
        <v>11808.5</v>
      </c>
      <c r="L13" s="125">
        <f>+[1]DGII!Y13</f>
        <v>19174.5</v>
      </c>
      <c r="M13" s="125">
        <f>+[1]DGII!Z13</f>
        <v>20761.7</v>
      </c>
      <c r="N13" s="125">
        <f>+[1]DGII!AA13</f>
        <v>15510.9</v>
      </c>
      <c r="O13" s="126">
        <f>SUM(C13:N13)</f>
        <v>193430.7</v>
      </c>
      <c r="P13" s="127">
        <v>12491.283093580003</v>
      </c>
      <c r="Q13" s="127">
        <v>14806.139853149998</v>
      </c>
      <c r="R13" s="127">
        <v>11688.132181020001</v>
      </c>
      <c r="S13" s="127">
        <v>35827.4656942</v>
      </c>
      <c r="T13" s="127">
        <v>11061.723681420002</v>
      </c>
      <c r="U13" s="128">
        <v>11699.542635720001</v>
      </c>
      <c r="V13" s="128">
        <v>17356.904376326886</v>
      </c>
      <c r="W13" s="128">
        <v>11218.042535429562</v>
      </c>
      <c r="X13" s="128">
        <v>11342.116441968554</v>
      </c>
      <c r="Y13" s="128">
        <v>15684.98591094609</v>
      </c>
      <c r="Z13" s="128">
        <v>11297.811473811551</v>
      </c>
      <c r="AA13" s="128">
        <v>11418.6297661223</v>
      </c>
      <c r="AB13" s="129">
        <f>SUM(P13:AA13)</f>
        <v>175892.77764369495</v>
      </c>
      <c r="AC13" s="129">
        <f t="shared" si="2"/>
        <v>17537.922356305062</v>
      </c>
      <c r="AD13" s="130">
        <f t="shared" si="3"/>
        <v>109.97080300353863</v>
      </c>
    </row>
    <row r="14" spans="2:30" ht="18" customHeight="1">
      <c r="B14" s="24" t="s">
        <v>25</v>
      </c>
      <c r="C14" s="125">
        <f>+[1]DGII!P14</f>
        <v>9395.6</v>
      </c>
      <c r="D14" s="125">
        <f>+[1]DGII!Q14</f>
        <v>3826.2</v>
      </c>
      <c r="E14" s="125">
        <f>+[1]DGII!R14</f>
        <v>4821.7</v>
      </c>
      <c r="F14" s="125">
        <f>+[1]DGII!S14</f>
        <v>5219.8</v>
      </c>
      <c r="G14" s="125">
        <f>+[1]DGII!T14</f>
        <v>6756</v>
      </c>
      <c r="H14" s="125">
        <f>+[1]DGII!U14</f>
        <v>5569.2</v>
      </c>
      <c r="I14" s="125">
        <f>+[1]DGII!V14</f>
        <v>6058.4</v>
      </c>
      <c r="J14" s="125">
        <f>+[1]DGII!W14</f>
        <v>7760.5</v>
      </c>
      <c r="K14" s="125">
        <f>+[1]DGII!X14</f>
        <v>4915.1000000000004</v>
      </c>
      <c r="L14" s="125">
        <f>+[1]DGII!Y14</f>
        <v>5517.6</v>
      </c>
      <c r="M14" s="125">
        <f>+[1]DGII!Z14</f>
        <v>4922.8</v>
      </c>
      <c r="N14" s="125">
        <f>+[1]DGII!AA14</f>
        <v>5046.6000000000004</v>
      </c>
      <c r="O14" s="126">
        <f>SUM(C14:N14)</f>
        <v>69809.5</v>
      </c>
      <c r="P14" s="127">
        <v>9395.5910045700002</v>
      </c>
      <c r="Q14" s="127">
        <v>3826.2240606400001</v>
      </c>
      <c r="R14" s="127">
        <v>4821.6554423299986</v>
      </c>
      <c r="S14" s="127">
        <v>5219.8079831399991</v>
      </c>
      <c r="T14" s="127">
        <v>6756.0319037700001</v>
      </c>
      <c r="U14" s="128">
        <v>5569.2049970300004</v>
      </c>
      <c r="V14" s="128">
        <v>5324.6064578461082</v>
      </c>
      <c r="W14" s="128">
        <v>4517.3612967690979</v>
      </c>
      <c r="X14" s="128">
        <v>4839.5523175794515</v>
      </c>
      <c r="Y14" s="128">
        <v>4554.464375836219</v>
      </c>
      <c r="Z14" s="128">
        <v>4653.1142001340886</v>
      </c>
      <c r="AA14" s="128">
        <v>5531.2784210473765</v>
      </c>
      <c r="AB14" s="129">
        <f>SUM(P14:AA14)</f>
        <v>65008.892460692339</v>
      </c>
      <c r="AC14" s="129">
        <f t="shared" si="2"/>
        <v>4800.6075393076608</v>
      </c>
      <c r="AD14" s="130">
        <f t="shared" si="3"/>
        <v>107.38453980308979</v>
      </c>
    </row>
    <row r="15" spans="2:30" ht="18" customHeight="1">
      <c r="B15" s="24" t="s">
        <v>26</v>
      </c>
      <c r="C15" s="125">
        <f>+[1]DGII!P15</f>
        <v>252.3</v>
      </c>
      <c r="D15" s="125">
        <f>+[1]DGII!Q15</f>
        <v>151.5</v>
      </c>
      <c r="E15" s="125">
        <f>+[1]DGII!R15</f>
        <v>140.30000000000001</v>
      </c>
      <c r="F15" s="125">
        <f>+[1]DGII!S15</f>
        <v>239</v>
      </c>
      <c r="G15" s="125">
        <f>+[1]DGII!T15</f>
        <v>273.10000000000002</v>
      </c>
      <c r="H15" s="125">
        <f>+[1]DGII!U15</f>
        <v>280</v>
      </c>
      <c r="I15" s="125">
        <f>+[1]DGII!V15</f>
        <v>238.9</v>
      </c>
      <c r="J15" s="125">
        <f>+[1]DGII!W15</f>
        <v>191.7</v>
      </c>
      <c r="K15" s="125">
        <f>+[1]DGII!X15</f>
        <v>222.3</v>
      </c>
      <c r="L15" s="125">
        <f>+[1]DGII!Y15</f>
        <v>232.7</v>
      </c>
      <c r="M15" s="125">
        <f>+[1]DGII!Z15</f>
        <v>204.1</v>
      </c>
      <c r="N15" s="125">
        <f>+[1]DGII!AA15</f>
        <v>319.3</v>
      </c>
      <c r="O15" s="126">
        <f>SUM(C15:N15)</f>
        <v>2745.2000000000003</v>
      </c>
      <c r="P15" s="127">
        <v>252.32521138999999</v>
      </c>
      <c r="Q15" s="127">
        <v>151.44998355999999</v>
      </c>
      <c r="R15" s="127">
        <v>140.32133306</v>
      </c>
      <c r="S15" s="127">
        <v>238.97210901999998</v>
      </c>
      <c r="T15" s="127">
        <v>273.07827981999998</v>
      </c>
      <c r="U15" s="128">
        <v>280.00435283000002</v>
      </c>
      <c r="V15" s="128">
        <v>248.69210636266871</v>
      </c>
      <c r="W15" s="128">
        <v>209.85997814376086</v>
      </c>
      <c r="X15" s="128">
        <v>210.47262796447916</v>
      </c>
      <c r="Y15" s="128">
        <v>296.6094227535354</v>
      </c>
      <c r="Z15" s="128">
        <v>203.8442544015754</v>
      </c>
      <c r="AA15" s="128">
        <v>309.18673167927699</v>
      </c>
      <c r="AB15" s="129">
        <f>SUM(P15:AA15)</f>
        <v>2814.816390985296</v>
      </c>
      <c r="AC15" s="129">
        <f t="shared" si="2"/>
        <v>-69.616390985295766</v>
      </c>
      <c r="AD15" s="130">
        <f t="shared" si="3"/>
        <v>97.526787494621374</v>
      </c>
    </row>
    <row r="16" spans="2:30" ht="18" customHeight="1">
      <c r="B16" s="118" t="s">
        <v>27</v>
      </c>
      <c r="C16" s="119">
        <f>+C17+C25</f>
        <v>3217.7000000000003</v>
      </c>
      <c r="D16" s="119">
        <f t="shared" ref="D16:N16" si="11">+D17+D25</f>
        <v>3868.4999999999995</v>
      </c>
      <c r="E16" s="119">
        <f t="shared" si="11"/>
        <v>4933.1999999999989</v>
      </c>
      <c r="F16" s="119">
        <f t="shared" si="11"/>
        <v>7803.7999999999984</v>
      </c>
      <c r="G16" s="119">
        <f t="shared" si="11"/>
        <v>4123.8</v>
      </c>
      <c r="H16" s="119">
        <f t="shared" si="11"/>
        <v>3534.3</v>
      </c>
      <c r="I16" s="119">
        <f t="shared" si="11"/>
        <v>3690.7</v>
      </c>
      <c r="J16" s="119">
        <f t="shared" si="11"/>
        <v>4258.7</v>
      </c>
      <c r="K16" s="119">
        <f t="shared" si="11"/>
        <v>4804.3</v>
      </c>
      <c r="L16" s="119">
        <f t="shared" si="11"/>
        <v>6949.2</v>
      </c>
      <c r="M16" s="119">
        <f t="shared" si="11"/>
        <v>3892.8</v>
      </c>
      <c r="N16" s="119">
        <f t="shared" si="11"/>
        <v>4025.4</v>
      </c>
      <c r="O16" s="123">
        <f>+O17+O25</f>
        <v>55102.400000000009</v>
      </c>
      <c r="P16" s="120">
        <f t="shared" ref="P16:AA16" si="12">+P17+P25</f>
        <v>3217.7025207899997</v>
      </c>
      <c r="Q16" s="120">
        <f t="shared" si="12"/>
        <v>3868.4864424100006</v>
      </c>
      <c r="R16" s="120">
        <f t="shared" si="12"/>
        <v>4933.1926578700004</v>
      </c>
      <c r="S16" s="120">
        <f t="shared" si="12"/>
        <v>7803.8550120199998</v>
      </c>
      <c r="T16" s="120">
        <f t="shared" si="12"/>
        <v>4123.7595654500001</v>
      </c>
      <c r="U16" s="120">
        <f t="shared" si="12"/>
        <v>3534.2763717500002</v>
      </c>
      <c r="V16" s="120">
        <f t="shared" si="12"/>
        <v>3749.0924956920417</v>
      </c>
      <c r="W16" s="120">
        <f t="shared" si="12"/>
        <v>3837.658375737843</v>
      </c>
      <c r="X16" s="120">
        <f t="shared" si="12"/>
        <v>4801.3769464466795</v>
      </c>
      <c r="Y16" s="120">
        <f t="shared" si="12"/>
        <v>6708.8026744209674</v>
      </c>
      <c r="Z16" s="120">
        <f t="shared" si="12"/>
        <v>3905.5428179380783</v>
      </c>
      <c r="AA16" s="120">
        <f t="shared" si="12"/>
        <v>4390.4817133279257</v>
      </c>
      <c r="AB16" s="121">
        <f>+AB17+AB25</f>
        <v>54874.227593853539</v>
      </c>
      <c r="AC16" s="121">
        <f t="shared" si="2"/>
        <v>228.17240614647017</v>
      </c>
      <c r="AD16" s="122">
        <f t="shared" si="3"/>
        <v>100.41580978202602</v>
      </c>
    </row>
    <row r="17" spans="2:30" ht="18" customHeight="1">
      <c r="B17" s="131" t="s">
        <v>28</v>
      </c>
      <c r="C17" s="119">
        <f>SUM(C18:C24)</f>
        <v>3070.3</v>
      </c>
      <c r="D17" s="119">
        <f t="shared" ref="D17:N17" si="13">SUM(D18:D24)</f>
        <v>3690.3999999999996</v>
      </c>
      <c r="E17" s="119">
        <f t="shared" si="13"/>
        <v>4726.2999999999993</v>
      </c>
      <c r="F17" s="119">
        <f t="shared" si="13"/>
        <v>7588.8999999999987</v>
      </c>
      <c r="G17" s="119">
        <f t="shared" si="13"/>
        <v>3913.7</v>
      </c>
      <c r="H17" s="119">
        <f t="shared" si="13"/>
        <v>3330.8</v>
      </c>
      <c r="I17" s="119">
        <f t="shared" si="13"/>
        <v>3487.7</v>
      </c>
      <c r="J17" s="119">
        <f t="shared" si="13"/>
        <v>4051.8999999999996</v>
      </c>
      <c r="K17" s="119">
        <f t="shared" si="13"/>
        <v>4588.1000000000004</v>
      </c>
      <c r="L17" s="119">
        <f t="shared" si="13"/>
        <v>6725.4</v>
      </c>
      <c r="M17" s="119">
        <f t="shared" si="13"/>
        <v>3647.2000000000003</v>
      </c>
      <c r="N17" s="119">
        <f t="shared" si="13"/>
        <v>3797.9</v>
      </c>
      <c r="O17" s="123">
        <f>SUM(O18:O24)</f>
        <v>52618.600000000006</v>
      </c>
      <c r="P17" s="120">
        <f t="shared" ref="P17:AA17" si="14">SUM(P18:P24)</f>
        <v>3070.3018396899997</v>
      </c>
      <c r="Q17" s="120">
        <f t="shared" si="14"/>
        <v>3690.3562458600004</v>
      </c>
      <c r="R17" s="120">
        <f t="shared" si="14"/>
        <v>4726.3104470500002</v>
      </c>
      <c r="S17" s="120">
        <f t="shared" si="14"/>
        <v>7588.9339258199998</v>
      </c>
      <c r="T17" s="120">
        <f t="shared" si="14"/>
        <v>3913.6952545199997</v>
      </c>
      <c r="U17" s="120">
        <f t="shared" si="14"/>
        <v>3330.7774594800003</v>
      </c>
      <c r="V17" s="120">
        <f t="shared" si="14"/>
        <v>3506.7063854023522</v>
      </c>
      <c r="W17" s="120">
        <f t="shared" si="14"/>
        <v>3648.535590265973</v>
      </c>
      <c r="X17" s="120">
        <f t="shared" si="14"/>
        <v>4621.7022336890541</v>
      </c>
      <c r="Y17" s="120">
        <f t="shared" si="14"/>
        <v>6516.3303742911949</v>
      </c>
      <c r="Z17" s="120">
        <f t="shared" si="14"/>
        <v>3701.843216382098</v>
      </c>
      <c r="AA17" s="120">
        <f t="shared" si="14"/>
        <v>4145.690719235623</v>
      </c>
      <c r="AB17" s="121">
        <f>SUM(AB18:AB24)</f>
        <v>52461.183691686296</v>
      </c>
      <c r="AC17" s="121">
        <f t="shared" si="2"/>
        <v>157.41630831371003</v>
      </c>
      <c r="AD17" s="122">
        <f t="shared" si="3"/>
        <v>100.30006244090647</v>
      </c>
    </row>
    <row r="18" spans="2:30" ht="18" customHeight="1">
      <c r="B18" s="28" t="s">
        <v>29</v>
      </c>
      <c r="C18" s="125">
        <f>+[1]DGII!P18</f>
        <v>163.69999999999999</v>
      </c>
      <c r="D18" s="125">
        <f>+[1]DGII!Q18</f>
        <v>486.5</v>
      </c>
      <c r="E18" s="125">
        <f>+[1]DGII!R18</f>
        <v>1757.6</v>
      </c>
      <c r="F18" s="125">
        <f>+[1]DGII!S18</f>
        <v>271.39999999999998</v>
      </c>
      <c r="G18" s="125">
        <f>+[1]DGII!T18</f>
        <v>200.3</v>
      </c>
      <c r="H18" s="125">
        <f>+[1]DGII!U18</f>
        <v>140.1</v>
      </c>
      <c r="I18" s="125">
        <f>+[1]DGII!V18</f>
        <v>156.9</v>
      </c>
      <c r="J18" s="125">
        <f>+[1]DGII!W18</f>
        <v>313</v>
      </c>
      <c r="K18" s="125">
        <f>+[1]DGII!X18</f>
        <v>1478.9</v>
      </c>
      <c r="L18" s="125">
        <f>+[1]DGII!Y18</f>
        <v>175.3</v>
      </c>
      <c r="M18" s="125">
        <f>+[1]DGII!Z18</f>
        <v>110</v>
      </c>
      <c r="N18" s="125">
        <f>+[1]DGII!AA18</f>
        <v>95</v>
      </c>
      <c r="O18" s="126">
        <f t="shared" ref="O18:O25" si="15">SUM(C18:N18)</f>
        <v>5348.7000000000007</v>
      </c>
      <c r="P18" s="132">
        <v>163.68207167</v>
      </c>
      <c r="Q18" s="132">
        <v>486.51902797000002</v>
      </c>
      <c r="R18" s="132">
        <v>1757.56848476</v>
      </c>
      <c r="S18" s="132">
        <v>271.39543832999999</v>
      </c>
      <c r="T18" s="132">
        <v>200.31928496</v>
      </c>
      <c r="U18" s="133">
        <v>140.09080377000001</v>
      </c>
      <c r="V18" s="133">
        <v>155.6188859655224</v>
      </c>
      <c r="W18" s="133">
        <v>297.17706268311383</v>
      </c>
      <c r="X18" s="133">
        <v>1461.4616071279274</v>
      </c>
      <c r="Y18" s="133">
        <v>219.44972723408353</v>
      </c>
      <c r="Z18" s="133">
        <v>194.22120186516622</v>
      </c>
      <c r="AA18" s="133">
        <v>281.65625203072221</v>
      </c>
      <c r="AB18" s="129">
        <f t="shared" ref="AB18:AB25" si="16">SUM(P18:AA18)</f>
        <v>5629.1598483665357</v>
      </c>
      <c r="AC18" s="129">
        <f t="shared" si="2"/>
        <v>-280.45984836653497</v>
      </c>
      <c r="AD18" s="130">
        <f t="shared" si="3"/>
        <v>95.017731670065857</v>
      </c>
    </row>
    <row r="19" spans="2:30" ht="18" customHeight="1">
      <c r="B19" s="28" t="s">
        <v>30</v>
      </c>
      <c r="C19" s="125">
        <f>+[1]DGII!P19</f>
        <v>330</v>
      </c>
      <c r="D19" s="125">
        <f>+[1]DGII!Q19</f>
        <v>207.4</v>
      </c>
      <c r="E19" s="125">
        <f>+[1]DGII!R19</f>
        <v>184.7</v>
      </c>
      <c r="F19" s="125">
        <f>+[1]DGII!S19</f>
        <v>4032.4</v>
      </c>
      <c r="G19" s="125">
        <f>+[1]DGII!T19</f>
        <v>384.1</v>
      </c>
      <c r="H19" s="125">
        <f>+[1]DGII!U19</f>
        <v>286</v>
      </c>
      <c r="I19" s="125">
        <f>+[1]DGII!V19</f>
        <v>330.5</v>
      </c>
      <c r="J19" s="125">
        <f>+[1]DGII!W19</f>
        <v>144.5</v>
      </c>
      <c r="K19" s="125">
        <f>+[1]DGII!X19</f>
        <v>223.9</v>
      </c>
      <c r="L19" s="125">
        <f>+[1]DGII!Y19</f>
        <v>3417.9</v>
      </c>
      <c r="M19" s="125">
        <f>+[1]DGII!Z19</f>
        <v>285.5</v>
      </c>
      <c r="N19" s="125">
        <f>+[1]DGII!AA19</f>
        <v>162.9</v>
      </c>
      <c r="O19" s="126">
        <f t="shared" si="15"/>
        <v>9989.7999999999993</v>
      </c>
      <c r="P19" s="132">
        <v>330.01697314999996</v>
      </c>
      <c r="Q19" s="132">
        <v>207.43640231000001</v>
      </c>
      <c r="R19" s="132">
        <v>184.67417502000001</v>
      </c>
      <c r="S19" s="132">
        <v>4032.44936831</v>
      </c>
      <c r="T19" s="132">
        <v>384.12418317000004</v>
      </c>
      <c r="U19" s="133">
        <v>286.03347758000001</v>
      </c>
      <c r="V19" s="133">
        <v>378.20420829699964</v>
      </c>
      <c r="W19" s="133">
        <v>159.87313605665619</v>
      </c>
      <c r="X19" s="133">
        <v>255.49052473693203</v>
      </c>
      <c r="Y19" s="133">
        <v>3279.7321795869925</v>
      </c>
      <c r="Z19" s="133">
        <v>280.35462765457896</v>
      </c>
      <c r="AA19" s="133">
        <v>295.622099499851</v>
      </c>
      <c r="AB19" s="129">
        <f t="shared" si="16"/>
        <v>10074.011355372009</v>
      </c>
      <c r="AC19" s="129">
        <f t="shared" si="2"/>
        <v>-84.211355372010075</v>
      </c>
      <c r="AD19" s="130">
        <f t="shared" si="3"/>
        <v>99.164073253430431</v>
      </c>
    </row>
    <row r="20" spans="2:30" ht="18" customHeight="1">
      <c r="B20" s="28" t="s">
        <v>31</v>
      </c>
      <c r="C20" s="125">
        <f>+[1]DGII!P20</f>
        <v>960</v>
      </c>
      <c r="D20" s="125">
        <f>+[1]DGII!Q20</f>
        <v>1157.3</v>
      </c>
      <c r="E20" s="125">
        <f>+[1]DGII!R20</f>
        <v>1093.0999999999999</v>
      </c>
      <c r="F20" s="125">
        <f>+[1]DGII!S20</f>
        <v>1127</v>
      </c>
      <c r="G20" s="125">
        <f>+[1]DGII!T20</f>
        <v>1220</v>
      </c>
      <c r="H20" s="125">
        <f>+[1]DGII!U20</f>
        <v>1165.4000000000001</v>
      </c>
      <c r="I20" s="125">
        <f>+[1]DGII!V20</f>
        <v>1269.3</v>
      </c>
      <c r="J20" s="125">
        <f>+[1]DGII!W20</f>
        <v>1190.0999999999999</v>
      </c>
      <c r="K20" s="125">
        <f>+[1]DGII!X20</f>
        <v>1164.5</v>
      </c>
      <c r="L20" s="125">
        <f>+[1]DGII!Y20</f>
        <v>1318.8</v>
      </c>
      <c r="M20" s="125">
        <f>+[1]DGII!Z20</f>
        <v>1159.8</v>
      </c>
      <c r="N20" s="125">
        <f>+[1]DGII!AA20</f>
        <v>1281.3</v>
      </c>
      <c r="O20" s="126">
        <f t="shared" si="15"/>
        <v>14106.599999999997</v>
      </c>
      <c r="P20" s="132">
        <v>960.00699972000007</v>
      </c>
      <c r="Q20" s="132">
        <v>1157.24052783</v>
      </c>
      <c r="R20" s="132">
        <v>1093.1063693399999</v>
      </c>
      <c r="S20" s="132">
        <v>1126.9744457199999</v>
      </c>
      <c r="T20" s="132">
        <v>1219.96328081</v>
      </c>
      <c r="U20" s="133">
        <v>1165.3400272000001</v>
      </c>
      <c r="V20" s="133">
        <v>1317.7238019038391</v>
      </c>
      <c r="W20" s="133">
        <v>1211.5088394031038</v>
      </c>
      <c r="X20" s="133">
        <v>1177.1075923438455</v>
      </c>
      <c r="Y20" s="133">
        <v>1308.9112102448419</v>
      </c>
      <c r="Z20" s="133">
        <v>1221.2119767001964</v>
      </c>
      <c r="AA20" s="133">
        <v>1309.5290186457885</v>
      </c>
      <c r="AB20" s="129">
        <f t="shared" si="16"/>
        <v>14268.624089861616</v>
      </c>
      <c r="AC20" s="129">
        <f t="shared" si="2"/>
        <v>-162.02408986161936</v>
      </c>
      <c r="AD20" s="130">
        <f t="shared" si="3"/>
        <v>98.864472924360356</v>
      </c>
    </row>
    <row r="21" spans="2:30" ht="18" customHeight="1">
      <c r="B21" s="28" t="s">
        <v>32</v>
      </c>
      <c r="C21" s="125">
        <f>+[1]DGII!P21</f>
        <v>215.2</v>
      </c>
      <c r="D21" s="125">
        <f>+[1]DGII!Q21</f>
        <v>203.6</v>
      </c>
      <c r="E21" s="125">
        <f>+[1]DGII!R21</f>
        <v>203.9</v>
      </c>
      <c r="F21" s="125">
        <f>+[1]DGII!S21</f>
        <v>200.9</v>
      </c>
      <c r="G21" s="125">
        <f>+[1]DGII!T21</f>
        <v>203.5</v>
      </c>
      <c r="H21" s="125">
        <f>+[1]DGII!U21</f>
        <v>189.4</v>
      </c>
      <c r="I21" s="125">
        <f>+[1]DGII!V21</f>
        <v>209.1</v>
      </c>
      <c r="J21" s="125">
        <f>+[1]DGII!W21</f>
        <v>196.8</v>
      </c>
      <c r="K21" s="125">
        <f>+[1]DGII!X21</f>
        <v>184.5</v>
      </c>
      <c r="L21" s="125">
        <f>+[1]DGII!Y21</f>
        <v>217.9</v>
      </c>
      <c r="M21" s="125">
        <f>+[1]DGII!Z21</f>
        <v>181</v>
      </c>
      <c r="N21" s="125">
        <f>+[1]DGII!AA21</f>
        <v>188.4</v>
      </c>
      <c r="O21" s="126">
        <f t="shared" si="15"/>
        <v>2394.2000000000003</v>
      </c>
      <c r="P21" s="132">
        <v>215.24532078000001</v>
      </c>
      <c r="Q21" s="132">
        <v>203.58069759</v>
      </c>
      <c r="R21" s="132">
        <v>203.95805768</v>
      </c>
      <c r="S21" s="132">
        <v>200.86392384999999</v>
      </c>
      <c r="T21" s="132">
        <v>203.50269591</v>
      </c>
      <c r="U21" s="133">
        <v>189.42971458000002</v>
      </c>
      <c r="V21" s="133">
        <v>182.39541130375318</v>
      </c>
      <c r="W21" s="133">
        <v>181.15414531919799</v>
      </c>
      <c r="X21" s="133">
        <v>190.96069276670863</v>
      </c>
      <c r="Y21" s="133">
        <v>197.14288401062521</v>
      </c>
      <c r="Z21" s="133">
        <v>186.54785172003636</v>
      </c>
      <c r="AA21" s="133">
        <v>190.98591716715887</v>
      </c>
      <c r="AB21" s="129">
        <f t="shared" si="16"/>
        <v>2345.7673126774807</v>
      </c>
      <c r="AC21" s="129">
        <f t="shared" si="2"/>
        <v>48.432687322519541</v>
      </c>
      <c r="AD21" s="130">
        <f t="shared" si="3"/>
        <v>102.06468421061072</v>
      </c>
    </row>
    <row r="22" spans="2:30" ht="18" customHeight="1">
      <c r="B22" s="28" t="s">
        <v>33</v>
      </c>
      <c r="C22" s="125">
        <f>+[1]DGII!P22</f>
        <v>96.4</v>
      </c>
      <c r="D22" s="125">
        <f>+[1]DGII!Q22</f>
        <v>147</v>
      </c>
      <c r="E22" s="125">
        <f>+[1]DGII!R22</f>
        <v>97.7</v>
      </c>
      <c r="F22" s="125">
        <f>+[1]DGII!S22</f>
        <v>104.9</v>
      </c>
      <c r="G22" s="125">
        <f>+[1]DGII!T22</f>
        <v>130</v>
      </c>
      <c r="H22" s="125">
        <f>+[1]DGII!U22</f>
        <v>123.3</v>
      </c>
      <c r="I22" s="125">
        <f>+[1]DGII!V22</f>
        <v>85.5</v>
      </c>
      <c r="J22" s="125">
        <f>+[1]DGII!W22</f>
        <v>89</v>
      </c>
      <c r="K22" s="125">
        <f>+[1]DGII!X22</f>
        <v>89.5</v>
      </c>
      <c r="L22" s="125">
        <f>+[1]DGII!Y22</f>
        <v>90.6</v>
      </c>
      <c r="M22" s="125">
        <f>+[1]DGII!Z22</f>
        <v>84.9</v>
      </c>
      <c r="N22" s="125">
        <f>+[1]DGII!AA22</f>
        <v>112.2</v>
      </c>
      <c r="O22" s="126">
        <f t="shared" si="15"/>
        <v>1251</v>
      </c>
      <c r="P22" s="132">
        <v>96.368195970000002</v>
      </c>
      <c r="Q22" s="132">
        <v>146.96952128999999</v>
      </c>
      <c r="R22" s="132">
        <v>97.678975019999996</v>
      </c>
      <c r="S22" s="132">
        <v>104.90476189</v>
      </c>
      <c r="T22" s="132">
        <v>129.97514248000002</v>
      </c>
      <c r="U22" s="133">
        <v>123.30309835</v>
      </c>
      <c r="V22" s="133">
        <v>100.62372966755767</v>
      </c>
      <c r="W22" s="133">
        <v>109.27515893657737</v>
      </c>
      <c r="X22" s="133">
        <v>104.78239280853873</v>
      </c>
      <c r="Y22" s="133">
        <v>106.29231108571946</v>
      </c>
      <c r="Z22" s="133">
        <v>92.173130976128888</v>
      </c>
      <c r="AA22" s="133">
        <v>152.81583425535101</v>
      </c>
      <c r="AB22" s="129">
        <f t="shared" si="16"/>
        <v>1365.1622527298732</v>
      </c>
      <c r="AC22" s="129">
        <f t="shared" si="2"/>
        <v>-114.16225272987322</v>
      </c>
      <c r="AD22" s="130">
        <f t="shared" si="3"/>
        <v>91.637459027189877</v>
      </c>
    </row>
    <row r="23" spans="2:30" ht="18" customHeight="1">
      <c r="B23" s="134" t="s">
        <v>34</v>
      </c>
      <c r="C23" s="125">
        <f>+[1]DGII!P23</f>
        <v>1257.9000000000001</v>
      </c>
      <c r="D23" s="125">
        <f>+[1]DGII!Q23</f>
        <v>1418.1</v>
      </c>
      <c r="E23" s="125">
        <f>+[1]DGII!R23</f>
        <v>1202.8</v>
      </c>
      <c r="F23" s="125">
        <f>+[1]DGII!S23</f>
        <v>1667.6</v>
      </c>
      <c r="G23" s="125">
        <f>+[1]DGII!T23</f>
        <v>1679.8</v>
      </c>
      <c r="H23" s="125">
        <f>+[1]DGII!U23</f>
        <v>1365.9</v>
      </c>
      <c r="I23" s="125">
        <f>+[1]DGII!V23</f>
        <v>1348.4</v>
      </c>
      <c r="J23" s="125">
        <f>+[1]DGII!W23</f>
        <v>1711.5</v>
      </c>
      <c r="K23" s="125">
        <f>+[1]DGII!X23</f>
        <v>1381</v>
      </c>
      <c r="L23" s="125">
        <f>+[1]DGII!Y23</f>
        <v>1458.9</v>
      </c>
      <c r="M23" s="125">
        <f>+[1]DGII!Z23</f>
        <v>1747.9</v>
      </c>
      <c r="N23" s="125">
        <f>+[1]DGII!AA23</f>
        <v>1718.5</v>
      </c>
      <c r="O23" s="126">
        <f t="shared" si="15"/>
        <v>17958.3</v>
      </c>
      <c r="P23" s="132">
        <v>1257.8739466</v>
      </c>
      <c r="Q23" s="132">
        <v>1418.1124874100001</v>
      </c>
      <c r="R23" s="132">
        <v>1202.80530922</v>
      </c>
      <c r="S23" s="132">
        <v>1667.6320612300001</v>
      </c>
      <c r="T23" s="132">
        <v>1679.83630565</v>
      </c>
      <c r="U23" s="133">
        <v>1365.93501937</v>
      </c>
      <c r="V23" s="133">
        <v>1300.14786939492</v>
      </c>
      <c r="W23" s="133">
        <v>1616.8668474507999</v>
      </c>
      <c r="X23" s="133">
        <v>1391.2326012691199</v>
      </c>
      <c r="Y23" s="133">
        <v>1326.9855308455201</v>
      </c>
      <c r="Z23" s="133">
        <v>1622.2088774403601</v>
      </c>
      <c r="AA23" s="133">
        <v>1593.7805660353602</v>
      </c>
      <c r="AB23" s="129">
        <f t="shared" si="16"/>
        <v>17443.417421916078</v>
      </c>
      <c r="AC23" s="129">
        <f t="shared" si="2"/>
        <v>514.88257808392154</v>
      </c>
      <c r="AD23" s="130">
        <f t="shared" si="3"/>
        <v>102.95172995996195</v>
      </c>
    </row>
    <row r="24" spans="2:30" ht="18" customHeight="1">
      <c r="B24" s="134" t="s">
        <v>35</v>
      </c>
      <c r="C24" s="125">
        <f>+[1]DGII!P24</f>
        <v>47.1</v>
      </c>
      <c r="D24" s="125">
        <f>+[1]DGII!Q24</f>
        <v>70.5</v>
      </c>
      <c r="E24" s="125">
        <f>+[1]DGII!R24</f>
        <v>186.5</v>
      </c>
      <c r="F24" s="125">
        <f>+[1]DGII!S24</f>
        <v>184.7</v>
      </c>
      <c r="G24" s="125">
        <f>+[1]DGII!T24</f>
        <v>96</v>
      </c>
      <c r="H24" s="125">
        <f>+[1]DGII!U24</f>
        <v>60.7</v>
      </c>
      <c r="I24" s="125">
        <f>+[1]DGII!V24</f>
        <v>88</v>
      </c>
      <c r="J24" s="125">
        <f>+[1]DGII!W24</f>
        <v>407</v>
      </c>
      <c r="K24" s="125">
        <f>+[1]DGII!X24</f>
        <v>65.8</v>
      </c>
      <c r="L24" s="125">
        <f>+[1]DGII!Y24</f>
        <v>46</v>
      </c>
      <c r="M24" s="125">
        <f>+[1]DGII!Z24</f>
        <v>78.099999999999994</v>
      </c>
      <c r="N24" s="125">
        <f>+[1]DGII!AA24</f>
        <v>239.6</v>
      </c>
      <c r="O24" s="126">
        <f t="shared" si="15"/>
        <v>1569.9999999999998</v>
      </c>
      <c r="P24" s="125">
        <v>47.108331799999995</v>
      </c>
      <c r="Q24" s="125">
        <v>70.497581460000006</v>
      </c>
      <c r="R24" s="125">
        <v>186.51907600999999</v>
      </c>
      <c r="S24" s="125">
        <v>184.71392649000001</v>
      </c>
      <c r="T24" s="125">
        <v>95.974361540000004</v>
      </c>
      <c r="U24" s="126">
        <v>60.645318630000006</v>
      </c>
      <c r="V24" s="126">
        <v>71.992478869760305</v>
      </c>
      <c r="W24" s="126">
        <v>72.680400416524009</v>
      </c>
      <c r="X24" s="126">
        <v>40.666822635981255</v>
      </c>
      <c r="Y24" s="126">
        <v>77.816531283412417</v>
      </c>
      <c r="Z24" s="126">
        <v>105.12555002563114</v>
      </c>
      <c r="AA24" s="126">
        <v>321.3010316013914</v>
      </c>
      <c r="AB24" s="129">
        <f t="shared" si="16"/>
        <v>1335.0414107627007</v>
      </c>
      <c r="AC24" s="129">
        <f t="shared" si="2"/>
        <v>234.95858923729907</v>
      </c>
      <c r="AD24" s="130">
        <f t="shared" si="3"/>
        <v>117.59934840546022</v>
      </c>
    </row>
    <row r="25" spans="2:30" ht="18" customHeight="1">
      <c r="B25" s="131" t="s">
        <v>36</v>
      </c>
      <c r="C25" s="119">
        <f>+[1]DGII!P25</f>
        <v>147.4</v>
      </c>
      <c r="D25" s="119">
        <f>+[1]DGII!Q25</f>
        <v>178.1</v>
      </c>
      <c r="E25" s="119">
        <f>+[1]DGII!R25</f>
        <v>206.9</v>
      </c>
      <c r="F25" s="119">
        <f>+[1]DGII!S25</f>
        <v>214.9</v>
      </c>
      <c r="G25" s="119">
        <f>+[1]DGII!T25</f>
        <v>210.1</v>
      </c>
      <c r="H25" s="119">
        <f>+[1]DGII!U25</f>
        <v>203.5</v>
      </c>
      <c r="I25" s="119">
        <f>+[1]DGII!V25</f>
        <v>203</v>
      </c>
      <c r="J25" s="119">
        <f>+[1]DGII!W25</f>
        <v>206.8</v>
      </c>
      <c r="K25" s="119">
        <f>+[1]DGII!X25</f>
        <v>216.2</v>
      </c>
      <c r="L25" s="119">
        <f>+[1]DGII!Y25</f>
        <v>223.8</v>
      </c>
      <c r="M25" s="119">
        <f>+[1]DGII!Z25</f>
        <v>245.6</v>
      </c>
      <c r="N25" s="119">
        <f>+[1]DGII!AA25</f>
        <v>227.5</v>
      </c>
      <c r="O25" s="123">
        <f t="shared" si="15"/>
        <v>2483.8000000000002</v>
      </c>
      <c r="P25" s="124">
        <v>147.40068109999999</v>
      </c>
      <c r="Q25" s="124">
        <v>178.13019654999999</v>
      </c>
      <c r="R25" s="124">
        <v>206.88221081999998</v>
      </c>
      <c r="S25" s="124">
        <v>214.92108619999999</v>
      </c>
      <c r="T25" s="124">
        <v>210.06431093</v>
      </c>
      <c r="U25" s="135">
        <v>203.49891227000001</v>
      </c>
      <c r="V25" s="135">
        <v>242.38611028968947</v>
      </c>
      <c r="W25" s="135">
        <v>189.12278547187003</v>
      </c>
      <c r="X25" s="135">
        <v>179.6747127576258</v>
      </c>
      <c r="Y25" s="135">
        <v>192.47230012977218</v>
      </c>
      <c r="Z25" s="135">
        <v>203.69960155598037</v>
      </c>
      <c r="AA25" s="135">
        <v>244.79099409230275</v>
      </c>
      <c r="AB25" s="121">
        <f t="shared" si="16"/>
        <v>2413.0439021672405</v>
      </c>
      <c r="AC25" s="121">
        <f t="shared" si="2"/>
        <v>70.756097832759679</v>
      </c>
      <c r="AD25" s="122">
        <f t="shared" si="3"/>
        <v>102.93223416984709</v>
      </c>
    </row>
    <row r="26" spans="2:30" ht="18" customHeight="1">
      <c r="B26" s="118" t="s">
        <v>37</v>
      </c>
      <c r="C26" s="119">
        <f>+C27+C29+C38+C43</f>
        <v>37198.299999999996</v>
      </c>
      <c r="D26" s="119">
        <f t="shared" ref="D26:N26" si="17">+D27+D29+D38+D43</f>
        <v>30618.800000000003</v>
      </c>
      <c r="E26" s="119">
        <f t="shared" si="17"/>
        <v>31221.4</v>
      </c>
      <c r="F26" s="119">
        <f t="shared" si="17"/>
        <v>32220.299999999996</v>
      </c>
      <c r="G26" s="119">
        <f t="shared" si="17"/>
        <v>32220.5</v>
      </c>
      <c r="H26" s="119">
        <f t="shared" si="17"/>
        <v>29344.9</v>
      </c>
      <c r="I26" s="119">
        <f t="shared" si="17"/>
        <v>31105.4</v>
      </c>
      <c r="J26" s="119">
        <f t="shared" si="17"/>
        <v>31395.8</v>
      </c>
      <c r="K26" s="119">
        <f t="shared" si="17"/>
        <v>30186.199999999997</v>
      </c>
      <c r="L26" s="119">
        <f t="shared" si="17"/>
        <v>30184.500000000004</v>
      </c>
      <c r="M26" s="119">
        <f t="shared" si="17"/>
        <v>30612.099999999995</v>
      </c>
      <c r="N26" s="119">
        <f t="shared" si="17"/>
        <v>32152.1</v>
      </c>
      <c r="O26" s="123">
        <f>+O27+O29+O38+O43</f>
        <v>378460.30000000005</v>
      </c>
      <c r="P26" s="120">
        <f t="shared" ref="P26:AA26" si="18">+P27+P29+P38+P43</f>
        <v>37198.235445849998</v>
      </c>
      <c r="Q26" s="120">
        <f t="shared" si="18"/>
        <v>30618.811164490002</v>
      </c>
      <c r="R26" s="120">
        <f t="shared" si="18"/>
        <v>31221.309692870003</v>
      </c>
      <c r="S26" s="120">
        <f t="shared" si="18"/>
        <v>32220.286590180003</v>
      </c>
      <c r="T26" s="120">
        <f t="shared" si="18"/>
        <v>32220.454148100001</v>
      </c>
      <c r="U26" s="120">
        <f t="shared" si="18"/>
        <v>29344.927643520001</v>
      </c>
      <c r="V26" s="120">
        <f t="shared" si="18"/>
        <v>30615.139254510388</v>
      </c>
      <c r="W26" s="120">
        <f t="shared" si="18"/>
        <v>32580.7032716168</v>
      </c>
      <c r="X26" s="120">
        <f t="shared" si="18"/>
        <v>31178.554317931561</v>
      </c>
      <c r="Y26" s="120">
        <f t="shared" si="18"/>
        <v>32409.285518069421</v>
      </c>
      <c r="Z26" s="120">
        <f t="shared" si="18"/>
        <v>30236.684460162513</v>
      </c>
      <c r="AA26" s="120">
        <f t="shared" si="18"/>
        <v>33313.82959046524</v>
      </c>
      <c r="AB26" s="121">
        <f>+AB27+AB29+AB38+AB43</f>
        <v>383158.2210977659</v>
      </c>
      <c r="AC26" s="121">
        <f t="shared" si="2"/>
        <v>-4697.9210977658513</v>
      </c>
      <c r="AD26" s="122">
        <f t="shared" si="3"/>
        <v>98.773895263344187</v>
      </c>
    </row>
    <row r="27" spans="2:30" ht="18" customHeight="1">
      <c r="B27" s="131" t="s">
        <v>38</v>
      </c>
      <c r="C27" s="119">
        <f t="shared" ref="C27:AA27" si="19">+C28</f>
        <v>21797.8</v>
      </c>
      <c r="D27" s="119">
        <f t="shared" si="19"/>
        <v>17100.7</v>
      </c>
      <c r="E27" s="119">
        <f t="shared" si="19"/>
        <v>16961.599999999999</v>
      </c>
      <c r="F27" s="119">
        <f t="shared" si="19"/>
        <v>18373.099999999999</v>
      </c>
      <c r="G27" s="119">
        <f t="shared" si="19"/>
        <v>16997.3</v>
      </c>
      <c r="H27" s="119">
        <f t="shared" si="19"/>
        <v>16427</v>
      </c>
      <c r="I27" s="119">
        <f t="shared" si="19"/>
        <v>16493.3</v>
      </c>
      <c r="J27" s="119">
        <f t="shared" si="19"/>
        <v>17110.400000000001</v>
      </c>
      <c r="K27" s="119">
        <f t="shared" si="19"/>
        <v>16901</v>
      </c>
      <c r="L27" s="119">
        <f t="shared" si="19"/>
        <v>15209.9</v>
      </c>
      <c r="M27" s="119">
        <f t="shared" si="19"/>
        <v>17038.5</v>
      </c>
      <c r="N27" s="119">
        <f t="shared" si="19"/>
        <v>17538.900000000001</v>
      </c>
      <c r="O27" s="123">
        <f>+O28</f>
        <v>207949.5</v>
      </c>
      <c r="P27" s="120">
        <f t="shared" si="19"/>
        <v>21797.820636490003</v>
      </c>
      <c r="Q27" s="120">
        <f t="shared" si="19"/>
        <v>17100.73541736</v>
      </c>
      <c r="R27" s="120">
        <f t="shared" si="19"/>
        <v>16961.62295334</v>
      </c>
      <c r="S27" s="120">
        <f t="shared" si="19"/>
        <v>18373.118550840001</v>
      </c>
      <c r="T27" s="120">
        <f t="shared" si="19"/>
        <v>16997.273261509999</v>
      </c>
      <c r="U27" s="120">
        <f t="shared" si="19"/>
        <v>16426.966556840001</v>
      </c>
      <c r="V27" s="120">
        <f t="shared" si="19"/>
        <v>17109.198349999999</v>
      </c>
      <c r="W27" s="120">
        <f t="shared" si="19"/>
        <v>17604.722246000001</v>
      </c>
      <c r="X27" s="120">
        <f t="shared" si="19"/>
        <v>17516.775631</v>
      </c>
      <c r="Y27" s="120">
        <f t="shared" si="19"/>
        <v>16895.33559879984</v>
      </c>
      <c r="Z27" s="120">
        <f t="shared" si="19"/>
        <v>16639.585516270101</v>
      </c>
      <c r="AA27" s="120">
        <f t="shared" si="19"/>
        <v>18969.2543709614</v>
      </c>
      <c r="AB27" s="121">
        <f>+AB28</f>
        <v>212392.40908941132</v>
      </c>
      <c r="AC27" s="121">
        <f t="shared" si="2"/>
        <v>-4442.9090894113178</v>
      </c>
      <c r="AD27" s="122">
        <f t="shared" si="3"/>
        <v>97.908160132247957</v>
      </c>
    </row>
    <row r="28" spans="2:30" ht="18" customHeight="1">
      <c r="B28" s="136" t="s">
        <v>39</v>
      </c>
      <c r="C28" s="125">
        <f>+[1]DGII!P28</f>
        <v>21797.8</v>
      </c>
      <c r="D28" s="125">
        <f>+[1]DGII!Q28</f>
        <v>17100.7</v>
      </c>
      <c r="E28" s="125">
        <f>+[1]DGII!R28</f>
        <v>16961.599999999999</v>
      </c>
      <c r="F28" s="125">
        <f>+[1]DGII!S28</f>
        <v>18373.099999999999</v>
      </c>
      <c r="G28" s="125">
        <f>+[1]DGII!T28</f>
        <v>16997.3</v>
      </c>
      <c r="H28" s="125">
        <f>+[1]DGII!U28</f>
        <v>16427</v>
      </c>
      <c r="I28" s="125">
        <f>+[1]DGII!V28</f>
        <v>16493.3</v>
      </c>
      <c r="J28" s="125">
        <f>+[1]DGII!W28</f>
        <v>17110.400000000001</v>
      </c>
      <c r="K28" s="125">
        <f>+[1]DGII!X28</f>
        <v>16901</v>
      </c>
      <c r="L28" s="125">
        <f>+[1]DGII!Y28</f>
        <v>15209.9</v>
      </c>
      <c r="M28" s="125">
        <f>+[1]DGII!Z28</f>
        <v>17038.5</v>
      </c>
      <c r="N28" s="125">
        <f>+[1]DGII!AA28</f>
        <v>17538.900000000001</v>
      </c>
      <c r="O28" s="126">
        <f>SUM(C28:N28)</f>
        <v>207949.5</v>
      </c>
      <c r="P28" s="132">
        <v>21797.820636490003</v>
      </c>
      <c r="Q28" s="132">
        <v>17100.73541736</v>
      </c>
      <c r="R28" s="132">
        <v>16961.62295334</v>
      </c>
      <c r="S28" s="132">
        <v>18373.118550840001</v>
      </c>
      <c r="T28" s="132">
        <v>16997.273261509999</v>
      </c>
      <c r="U28" s="133">
        <v>16426.966556840001</v>
      </c>
      <c r="V28" s="133">
        <v>17109.198349999999</v>
      </c>
      <c r="W28" s="133">
        <v>17604.722246000001</v>
      </c>
      <c r="X28" s="133">
        <v>17516.775631</v>
      </c>
      <c r="Y28" s="133">
        <v>16895.33559879984</v>
      </c>
      <c r="Z28" s="133">
        <v>16639.585516270101</v>
      </c>
      <c r="AA28" s="133">
        <v>18969.2543709614</v>
      </c>
      <c r="AB28" s="129">
        <f>SUM(P28:AA28)</f>
        <v>212392.40908941132</v>
      </c>
      <c r="AC28" s="129">
        <f t="shared" si="2"/>
        <v>-4442.9090894113178</v>
      </c>
      <c r="AD28" s="130">
        <f t="shared" si="3"/>
        <v>97.908160132247957</v>
      </c>
    </row>
    <row r="29" spans="2:30" ht="18" customHeight="1">
      <c r="B29" s="137" t="s">
        <v>40</v>
      </c>
      <c r="C29" s="119">
        <f>SUM(C30:C37)</f>
        <v>12488.7</v>
      </c>
      <c r="D29" s="119">
        <f t="shared" ref="D29:N29" si="20">SUM(D30:D37)</f>
        <v>10419</v>
      </c>
      <c r="E29" s="119">
        <f t="shared" si="20"/>
        <v>11897</v>
      </c>
      <c r="F29" s="119">
        <f t="shared" si="20"/>
        <v>11628.000000000002</v>
      </c>
      <c r="G29" s="119">
        <f t="shared" si="20"/>
        <v>13039.300000000001</v>
      </c>
      <c r="H29" s="119">
        <f t="shared" si="20"/>
        <v>10781.300000000001</v>
      </c>
      <c r="I29" s="119">
        <f t="shared" si="20"/>
        <v>12192.5</v>
      </c>
      <c r="J29" s="119">
        <f t="shared" si="20"/>
        <v>12295.2</v>
      </c>
      <c r="K29" s="119">
        <f t="shared" si="20"/>
        <v>11416.1</v>
      </c>
      <c r="L29" s="119">
        <f t="shared" si="20"/>
        <v>12559.800000000003</v>
      </c>
      <c r="M29" s="119">
        <f t="shared" si="20"/>
        <v>11160.399999999998</v>
      </c>
      <c r="N29" s="119">
        <f t="shared" si="20"/>
        <v>11527.099999999999</v>
      </c>
      <c r="O29" s="123">
        <f>SUM(O30:O37)</f>
        <v>141404.4</v>
      </c>
      <c r="P29" s="120">
        <f t="shared" ref="P29:AA29" si="21">SUM(P30:P37)</f>
        <v>12488.704836269997</v>
      </c>
      <c r="Q29" s="120">
        <f t="shared" si="21"/>
        <v>10418.998192829999</v>
      </c>
      <c r="R29" s="120">
        <f t="shared" si="21"/>
        <v>11896.977745090002</v>
      </c>
      <c r="S29" s="120">
        <f t="shared" si="21"/>
        <v>11627.950803160002</v>
      </c>
      <c r="T29" s="120">
        <f t="shared" si="21"/>
        <v>13039.261841030004</v>
      </c>
      <c r="U29" s="120">
        <f t="shared" si="21"/>
        <v>10781.297544500001</v>
      </c>
      <c r="V29" s="120">
        <f t="shared" si="21"/>
        <v>11486.34994143901</v>
      </c>
      <c r="W29" s="120">
        <f t="shared" si="21"/>
        <v>12928.783171266992</v>
      </c>
      <c r="X29" s="120">
        <f t="shared" si="21"/>
        <v>11478.923941408231</v>
      </c>
      <c r="Y29" s="120">
        <f t="shared" si="21"/>
        <v>12924.001856388331</v>
      </c>
      <c r="Z29" s="120">
        <f t="shared" si="21"/>
        <v>11032.549080240367</v>
      </c>
      <c r="AA29" s="120">
        <f t="shared" si="21"/>
        <v>11466.896376589917</v>
      </c>
      <c r="AB29" s="121">
        <f>SUM(AB30:AB37)</f>
        <v>141570.69533021282</v>
      </c>
      <c r="AC29" s="121">
        <f t="shared" si="2"/>
        <v>-166.29533021282987</v>
      </c>
      <c r="AD29" s="122">
        <f t="shared" si="3"/>
        <v>99.882535485310044</v>
      </c>
    </row>
    <row r="30" spans="2:30" ht="18" customHeight="1">
      <c r="B30" s="136" t="s">
        <v>41</v>
      </c>
      <c r="C30" s="125">
        <f>+[1]DGII!P30</f>
        <v>4142.6000000000004</v>
      </c>
      <c r="D30" s="125">
        <f>+[1]DGII!Q30</f>
        <v>4157.3999999999996</v>
      </c>
      <c r="E30" s="125">
        <f>+[1]DGII!R30</f>
        <v>4844.7</v>
      </c>
      <c r="F30" s="125">
        <f>+[1]DGII!S30</f>
        <v>4087.7</v>
      </c>
      <c r="G30" s="125">
        <f>+[1]DGII!T30</f>
        <v>5115.3</v>
      </c>
      <c r="H30" s="125">
        <f>+[1]DGII!U30</f>
        <v>4165.2</v>
      </c>
      <c r="I30" s="125">
        <f>+[1]DGII!V30</f>
        <v>4697.2</v>
      </c>
      <c r="J30" s="125">
        <f>+[1]DGII!W30</f>
        <v>4798.3999999999996</v>
      </c>
      <c r="K30" s="125">
        <f>+[1]DGII!X30</f>
        <v>4197.7</v>
      </c>
      <c r="L30" s="125">
        <f>+[1]DGII!Y30</f>
        <v>5307.2</v>
      </c>
      <c r="M30" s="125">
        <f>+[1]DGII!Z30</f>
        <v>4100.1000000000004</v>
      </c>
      <c r="N30" s="125">
        <f>+[1]DGII!AA30</f>
        <v>4495.1000000000004</v>
      </c>
      <c r="O30" s="126">
        <f t="shared" ref="O30:O37" si="22">SUM(C30:N30)</f>
        <v>54108.599999999991</v>
      </c>
      <c r="P30" s="132">
        <v>4142.6371186899996</v>
      </c>
      <c r="Q30" s="132">
        <v>4157.4006714699999</v>
      </c>
      <c r="R30" s="132">
        <v>4844.6945288000006</v>
      </c>
      <c r="S30" s="132">
        <v>4087.7117408499998</v>
      </c>
      <c r="T30" s="132">
        <v>5115.2858270900006</v>
      </c>
      <c r="U30" s="133">
        <v>4165.2110652700003</v>
      </c>
      <c r="V30" s="133">
        <v>4123.4596386656403</v>
      </c>
      <c r="W30" s="133">
        <v>5086.0874881521395</v>
      </c>
      <c r="X30" s="133">
        <v>4108.3019105637604</v>
      </c>
      <c r="Y30" s="133">
        <v>5223.8712225991203</v>
      </c>
      <c r="Z30" s="133">
        <v>3979.0834352614802</v>
      </c>
      <c r="AA30" s="133">
        <v>3909.337051017445</v>
      </c>
      <c r="AB30" s="129">
        <f t="shared" ref="AB30:AB37" si="23">SUM(P30:AA30)</f>
        <v>52943.081698429582</v>
      </c>
      <c r="AC30" s="129">
        <f t="shared" si="2"/>
        <v>1165.5183015704097</v>
      </c>
      <c r="AD30" s="130">
        <f t="shared" si="3"/>
        <v>102.20145534445717</v>
      </c>
    </row>
    <row r="31" spans="2:30" ht="18" customHeight="1">
      <c r="B31" s="136" t="s">
        <v>42</v>
      </c>
      <c r="C31" s="125">
        <f>+[1]DGII!P31</f>
        <v>2466.9</v>
      </c>
      <c r="D31" s="125">
        <f>+[1]DGII!Q31</f>
        <v>2569</v>
      </c>
      <c r="E31" s="125">
        <f>+[1]DGII!R31</f>
        <v>3012.3</v>
      </c>
      <c r="F31" s="125">
        <f>+[1]DGII!S31</f>
        <v>2512.9</v>
      </c>
      <c r="G31" s="125">
        <f>+[1]DGII!T31</f>
        <v>3049.3</v>
      </c>
      <c r="H31" s="125">
        <f>+[1]DGII!U31</f>
        <v>2480</v>
      </c>
      <c r="I31" s="125">
        <f>+[1]DGII!V31</f>
        <v>2840.6</v>
      </c>
      <c r="J31" s="125">
        <f>+[1]DGII!W31</f>
        <v>2773.3</v>
      </c>
      <c r="K31" s="125">
        <f>+[1]DGII!X31</f>
        <v>2455.9</v>
      </c>
      <c r="L31" s="125">
        <f>+[1]DGII!Y31</f>
        <v>2825.5</v>
      </c>
      <c r="M31" s="125">
        <f>+[1]DGII!Z31</f>
        <v>2460</v>
      </c>
      <c r="N31" s="125">
        <f>+[1]DGII!AA31</f>
        <v>2601.8000000000002</v>
      </c>
      <c r="O31" s="126">
        <f t="shared" si="22"/>
        <v>32047.5</v>
      </c>
      <c r="P31" s="132">
        <v>2466.92733168</v>
      </c>
      <c r="Q31" s="132">
        <v>2568.9640494499999</v>
      </c>
      <c r="R31" s="132">
        <v>3012.2897365700001</v>
      </c>
      <c r="S31" s="132">
        <v>2512.8832316999997</v>
      </c>
      <c r="T31" s="132">
        <v>3049.2819040900004</v>
      </c>
      <c r="U31" s="133">
        <v>2479.9654845500004</v>
      </c>
      <c r="V31" s="133">
        <v>2751.8578108249098</v>
      </c>
      <c r="W31" s="133">
        <v>3303.194311063708</v>
      </c>
      <c r="X31" s="133">
        <v>2718.450980608648</v>
      </c>
      <c r="Y31" s="133">
        <v>3307.7722808594599</v>
      </c>
      <c r="Z31" s="133">
        <v>2704.6792142236072</v>
      </c>
      <c r="AA31" s="133">
        <v>2732.9937791155626</v>
      </c>
      <c r="AB31" s="129">
        <f t="shared" si="23"/>
        <v>33609.260114735895</v>
      </c>
      <c r="AC31" s="129">
        <f t="shared" si="2"/>
        <v>-1561.7601147358946</v>
      </c>
      <c r="AD31" s="130">
        <f t="shared" si="3"/>
        <v>95.353185076361896</v>
      </c>
    </row>
    <row r="32" spans="2:30" ht="18" customHeight="1">
      <c r="B32" s="136" t="s">
        <v>43</v>
      </c>
      <c r="C32" s="125">
        <f>+[1]DGII!P32</f>
        <v>1505.7</v>
      </c>
      <c r="D32" s="125">
        <f>+[1]DGII!Q32</f>
        <v>451.9</v>
      </c>
      <c r="E32" s="125">
        <f>+[1]DGII!R32</f>
        <v>618.1</v>
      </c>
      <c r="F32" s="125">
        <f>+[1]DGII!S32</f>
        <v>998.8</v>
      </c>
      <c r="G32" s="125">
        <f>+[1]DGII!T32</f>
        <v>937.2</v>
      </c>
      <c r="H32" s="125">
        <f>+[1]DGII!U32</f>
        <v>308.60000000000002</v>
      </c>
      <c r="I32" s="125">
        <f>+[1]DGII!V32</f>
        <v>688.1</v>
      </c>
      <c r="J32" s="125">
        <f>+[1]DGII!W32</f>
        <v>596.79999999999995</v>
      </c>
      <c r="K32" s="125">
        <f>+[1]DGII!X32</f>
        <v>675.3</v>
      </c>
      <c r="L32" s="125">
        <f>+[1]DGII!Y32</f>
        <v>795.2</v>
      </c>
      <c r="M32" s="125">
        <f>+[1]DGII!Z32</f>
        <v>792.4</v>
      </c>
      <c r="N32" s="125">
        <f>+[1]DGII!AA32</f>
        <v>837.4</v>
      </c>
      <c r="O32" s="126">
        <f t="shared" si="22"/>
        <v>9205.5</v>
      </c>
      <c r="P32" s="132">
        <v>1505.7111314799999</v>
      </c>
      <c r="Q32" s="132">
        <v>451.96683640000003</v>
      </c>
      <c r="R32" s="132">
        <v>618.04657659999998</v>
      </c>
      <c r="S32" s="132">
        <v>998.82950341000003</v>
      </c>
      <c r="T32" s="132">
        <v>937.21884223000018</v>
      </c>
      <c r="U32" s="133">
        <v>308.63607524000008</v>
      </c>
      <c r="V32" s="133">
        <v>730.19707369893729</v>
      </c>
      <c r="W32" s="133">
        <v>678.34608114034029</v>
      </c>
      <c r="X32" s="133">
        <v>773.98022513425838</v>
      </c>
      <c r="Y32" s="133">
        <v>769.80373592662227</v>
      </c>
      <c r="Z32" s="133">
        <v>646.4852258940582</v>
      </c>
      <c r="AA32" s="133">
        <v>1087.5335700354003</v>
      </c>
      <c r="AB32" s="129">
        <f t="shared" si="23"/>
        <v>9506.7548771896181</v>
      </c>
      <c r="AC32" s="129">
        <f t="shared" si="2"/>
        <v>-301.25487718961813</v>
      </c>
      <c r="AD32" s="130">
        <f t="shared" si="3"/>
        <v>96.831149208312453</v>
      </c>
    </row>
    <row r="33" spans="1:30" ht="18" customHeight="1">
      <c r="B33" s="136" t="s">
        <v>44</v>
      </c>
      <c r="C33" s="125">
        <f>+[1]DGII!P33</f>
        <v>2360.6999999999998</v>
      </c>
      <c r="D33" s="125">
        <f>+[1]DGII!Q33</f>
        <v>1604</v>
      </c>
      <c r="E33" s="125">
        <f>+[1]DGII!R33</f>
        <v>1598.2</v>
      </c>
      <c r="F33" s="125">
        <f>+[1]DGII!S33</f>
        <v>1939.5</v>
      </c>
      <c r="G33" s="125">
        <f>+[1]DGII!T33</f>
        <v>1754.3</v>
      </c>
      <c r="H33" s="125">
        <f>+[1]DGII!U33</f>
        <v>1833.9</v>
      </c>
      <c r="I33" s="125">
        <f>+[1]DGII!V33</f>
        <v>1901.2</v>
      </c>
      <c r="J33" s="125">
        <f>+[1]DGII!W33</f>
        <v>1892.2</v>
      </c>
      <c r="K33" s="125">
        <f>+[1]DGII!X33</f>
        <v>2119.9</v>
      </c>
      <c r="L33" s="125">
        <f>+[1]DGII!Y33</f>
        <v>1753.2</v>
      </c>
      <c r="M33" s="125">
        <f>+[1]DGII!Z33</f>
        <v>1800.8</v>
      </c>
      <c r="N33" s="125">
        <f>+[1]DGII!AA33</f>
        <v>1713</v>
      </c>
      <c r="O33" s="126">
        <f t="shared" si="22"/>
        <v>22270.9</v>
      </c>
      <c r="P33" s="132">
        <v>2360.7290100300002</v>
      </c>
      <c r="Q33" s="132">
        <v>1603.9718797999999</v>
      </c>
      <c r="R33" s="132">
        <v>1598.1985264699999</v>
      </c>
      <c r="S33" s="132">
        <v>1939.46229326</v>
      </c>
      <c r="T33" s="132">
        <v>1754.23853577</v>
      </c>
      <c r="U33" s="133">
        <v>1833.90534991</v>
      </c>
      <c r="V33" s="133">
        <v>1803.5312137317533</v>
      </c>
      <c r="W33" s="133">
        <v>1871.3114052897747</v>
      </c>
      <c r="X33" s="133">
        <v>1857.5550365857196</v>
      </c>
      <c r="Y33" s="133">
        <v>1728.7166310521652</v>
      </c>
      <c r="Z33" s="133">
        <v>1840.7229968037504</v>
      </c>
      <c r="AA33" s="133">
        <v>1854.6707210949307</v>
      </c>
      <c r="AB33" s="129">
        <f t="shared" si="23"/>
        <v>22047.013599798091</v>
      </c>
      <c r="AC33" s="129">
        <f t="shared" si="2"/>
        <v>223.88640020191087</v>
      </c>
      <c r="AD33" s="130">
        <f t="shared" si="3"/>
        <v>101.01549536035104</v>
      </c>
    </row>
    <row r="34" spans="1:30" ht="18" customHeight="1">
      <c r="B34" s="136" t="s">
        <v>45</v>
      </c>
      <c r="C34" s="125">
        <f>+[1]DGII!P34</f>
        <v>46.2</v>
      </c>
      <c r="D34" s="125">
        <f>+[1]DGII!Q34</f>
        <v>26.2</v>
      </c>
      <c r="E34" s="125">
        <f>+[1]DGII!R34</f>
        <v>30.4</v>
      </c>
      <c r="F34" s="125">
        <f>+[1]DGII!S34</f>
        <v>60</v>
      </c>
      <c r="G34" s="125">
        <f>+[1]DGII!T34</f>
        <v>29.6</v>
      </c>
      <c r="H34" s="125">
        <f>+[1]DGII!U34</f>
        <v>49.5</v>
      </c>
      <c r="I34" s="125">
        <f>+[1]DGII!V34</f>
        <v>46.3</v>
      </c>
      <c r="J34" s="125">
        <f>+[1]DGII!W34</f>
        <v>45.1</v>
      </c>
      <c r="K34" s="125">
        <f>+[1]DGII!X34</f>
        <v>41</v>
      </c>
      <c r="L34" s="125">
        <f>+[1]DGII!Y34</f>
        <v>34.700000000000003</v>
      </c>
      <c r="M34" s="125">
        <f>+[1]DGII!Z34</f>
        <v>50.3</v>
      </c>
      <c r="N34" s="125">
        <f>+[1]DGII!AA34</f>
        <v>40.9</v>
      </c>
      <c r="O34" s="126">
        <f t="shared" si="22"/>
        <v>500.2</v>
      </c>
      <c r="P34" s="132">
        <v>46.161213539999999</v>
      </c>
      <c r="Q34" s="132">
        <v>26.167905179999998</v>
      </c>
      <c r="R34" s="132">
        <v>30.433888679999999</v>
      </c>
      <c r="S34" s="132">
        <v>59.984538229999998</v>
      </c>
      <c r="T34" s="132">
        <v>29.621658979999999</v>
      </c>
      <c r="U34" s="133">
        <v>49.490203270000002</v>
      </c>
      <c r="V34" s="133">
        <v>46.302332610000001</v>
      </c>
      <c r="W34" s="133">
        <v>44.1051389</v>
      </c>
      <c r="X34" s="133">
        <v>49.319659700000003</v>
      </c>
      <c r="Y34" s="133">
        <v>46.05796617</v>
      </c>
      <c r="Z34" s="133">
        <v>52.829426359999999</v>
      </c>
      <c r="AA34" s="133">
        <v>56.907413549999994</v>
      </c>
      <c r="AB34" s="129">
        <f t="shared" si="23"/>
        <v>537.38134516999992</v>
      </c>
      <c r="AC34" s="129">
        <f t="shared" si="2"/>
        <v>-37.181345169999929</v>
      </c>
      <c r="AD34" s="130">
        <f t="shared" si="3"/>
        <v>93.081013045170437</v>
      </c>
    </row>
    <row r="35" spans="1:30" ht="18" customHeight="1">
      <c r="B35" s="136" t="s">
        <v>46</v>
      </c>
      <c r="C35" s="125">
        <f>+[1]DGII!P35</f>
        <v>786.5</v>
      </c>
      <c r="D35" s="125">
        <f>+[1]DGII!Q35</f>
        <v>779.6</v>
      </c>
      <c r="E35" s="125">
        <f>+[1]DGII!R35</f>
        <v>773.4</v>
      </c>
      <c r="F35" s="125">
        <f>+[1]DGII!S35</f>
        <v>793</v>
      </c>
      <c r="G35" s="125">
        <f>+[1]DGII!T35</f>
        <v>786.1</v>
      </c>
      <c r="H35" s="125">
        <f>+[1]DGII!U35</f>
        <v>801.8</v>
      </c>
      <c r="I35" s="125">
        <f>+[1]DGII!V35</f>
        <v>790.6</v>
      </c>
      <c r="J35" s="125">
        <f>+[1]DGII!W35</f>
        <v>792.5</v>
      </c>
      <c r="K35" s="125">
        <f>+[1]DGII!X35</f>
        <v>808.8</v>
      </c>
      <c r="L35" s="125">
        <f>+[1]DGII!Y35</f>
        <v>794.6</v>
      </c>
      <c r="M35" s="125">
        <f>+[1]DGII!Z35</f>
        <v>805.3</v>
      </c>
      <c r="N35" s="125">
        <f>+[1]DGII!AA35</f>
        <v>782.8</v>
      </c>
      <c r="O35" s="126">
        <f t="shared" si="22"/>
        <v>9495</v>
      </c>
      <c r="P35" s="127">
        <v>786.44835984999997</v>
      </c>
      <c r="Q35" s="127">
        <v>779.6049959500001</v>
      </c>
      <c r="R35" s="127">
        <v>773.41549137000004</v>
      </c>
      <c r="S35" s="127">
        <v>792.98459412</v>
      </c>
      <c r="T35" s="127">
        <v>786.06514688000004</v>
      </c>
      <c r="U35" s="128">
        <v>801.79038933000004</v>
      </c>
      <c r="V35" s="128">
        <v>816.85049139316038</v>
      </c>
      <c r="W35" s="128">
        <v>821.99736547361556</v>
      </c>
      <c r="X35" s="128">
        <v>823.52189032396223</v>
      </c>
      <c r="Y35" s="128">
        <v>827.14471253072441</v>
      </c>
      <c r="Z35" s="128">
        <v>837.03241865292955</v>
      </c>
      <c r="AA35" s="128">
        <v>822.34437637178519</v>
      </c>
      <c r="AB35" s="129">
        <f t="shared" si="23"/>
        <v>9669.2002322461776</v>
      </c>
      <c r="AC35" s="129">
        <f t="shared" si="2"/>
        <v>-174.20023224617762</v>
      </c>
      <c r="AD35" s="130">
        <f t="shared" si="3"/>
        <v>98.198400818454132</v>
      </c>
    </row>
    <row r="36" spans="1:30" ht="18" customHeight="1">
      <c r="B36" s="136" t="s">
        <v>47</v>
      </c>
      <c r="C36" s="125">
        <f>+[1]DGII!P36</f>
        <v>1176.7</v>
      </c>
      <c r="D36" s="125">
        <f>+[1]DGII!Q36</f>
        <v>827.5</v>
      </c>
      <c r="E36" s="125">
        <f>+[1]DGII!R36</f>
        <v>1016.5</v>
      </c>
      <c r="F36" s="125">
        <f>+[1]DGII!S36</f>
        <v>1231.5999999999999</v>
      </c>
      <c r="G36" s="125">
        <f>+[1]DGII!T36</f>
        <v>1364.1</v>
      </c>
      <c r="H36" s="125">
        <f>+[1]DGII!U36</f>
        <v>1141.2</v>
      </c>
      <c r="I36" s="125">
        <f>+[1]DGII!V36</f>
        <v>1224.5</v>
      </c>
      <c r="J36" s="125">
        <f>+[1]DGII!W36</f>
        <v>1389.9</v>
      </c>
      <c r="K36" s="125">
        <f>+[1]DGII!X36</f>
        <v>1102.2</v>
      </c>
      <c r="L36" s="125">
        <f>+[1]DGII!Y36</f>
        <v>1042.2</v>
      </c>
      <c r="M36" s="125">
        <f>+[1]DGII!Z36</f>
        <v>1146.5</v>
      </c>
      <c r="N36" s="125">
        <f>+[1]DGII!AA36</f>
        <v>1052.4000000000001</v>
      </c>
      <c r="O36" s="126">
        <f t="shared" si="22"/>
        <v>13715.300000000001</v>
      </c>
      <c r="P36" s="127">
        <v>1176.6706710000001</v>
      </c>
      <c r="Q36" s="127">
        <v>827.5018545800001</v>
      </c>
      <c r="R36" s="127">
        <v>1016.4789966000001</v>
      </c>
      <c r="S36" s="127">
        <v>1231.5805015899998</v>
      </c>
      <c r="T36" s="127">
        <v>1364.1299259899999</v>
      </c>
      <c r="U36" s="128">
        <v>1141.1787089300001</v>
      </c>
      <c r="V36" s="128">
        <v>1210.7295642981624</v>
      </c>
      <c r="W36" s="128">
        <v>1120.321381247416</v>
      </c>
      <c r="X36" s="128">
        <v>1144.3742384918826</v>
      </c>
      <c r="Y36" s="128">
        <v>1017.215307250239</v>
      </c>
      <c r="Z36" s="128">
        <v>968.2963630445422</v>
      </c>
      <c r="AA36" s="128">
        <v>999.68946540479146</v>
      </c>
      <c r="AB36" s="129">
        <f t="shared" si="23"/>
        <v>13218.166978427034</v>
      </c>
      <c r="AC36" s="129">
        <f t="shared" si="2"/>
        <v>497.13302157296675</v>
      </c>
      <c r="AD36" s="130">
        <f t="shared" si="3"/>
        <v>103.7609830650825</v>
      </c>
    </row>
    <row r="37" spans="1:30" ht="18" customHeight="1">
      <c r="B37" s="136" t="s">
        <v>35</v>
      </c>
      <c r="C37" s="125">
        <f>+[1]DGII!P37</f>
        <v>3.4</v>
      </c>
      <c r="D37" s="125">
        <f>+[1]DGII!Q37</f>
        <v>3.4</v>
      </c>
      <c r="E37" s="125">
        <f>+[1]DGII!R37</f>
        <v>3.4</v>
      </c>
      <c r="F37" s="125">
        <f>+[1]DGII!S37</f>
        <v>4.5</v>
      </c>
      <c r="G37" s="125">
        <f>+[1]DGII!T37</f>
        <v>3.4</v>
      </c>
      <c r="H37" s="125">
        <f>+[1]DGII!U37</f>
        <v>1.1000000000000001</v>
      </c>
      <c r="I37" s="125">
        <f>+[1]DGII!V37</f>
        <v>4</v>
      </c>
      <c r="J37" s="125">
        <f>+[1]DGII!W37</f>
        <v>7</v>
      </c>
      <c r="K37" s="125">
        <f>+[1]DGII!X37</f>
        <v>15.3</v>
      </c>
      <c r="L37" s="125">
        <f>+[1]DGII!Y37</f>
        <v>7.2</v>
      </c>
      <c r="M37" s="125">
        <f>+[1]DGII!Z37</f>
        <v>5</v>
      </c>
      <c r="N37" s="125">
        <f>+[1]DGII!AA37</f>
        <v>3.7</v>
      </c>
      <c r="O37" s="126">
        <f t="shared" si="22"/>
        <v>61.400000000000006</v>
      </c>
      <c r="P37" s="125">
        <v>3.42</v>
      </c>
      <c r="Q37" s="125">
        <v>3.42</v>
      </c>
      <c r="R37" s="125">
        <v>3.42</v>
      </c>
      <c r="S37" s="125">
        <v>4.5144000000000002</v>
      </c>
      <c r="T37" s="125">
        <v>3.42</v>
      </c>
      <c r="U37" s="126">
        <v>1.120268</v>
      </c>
      <c r="V37" s="126">
        <v>3.4218162164460297</v>
      </c>
      <c r="W37" s="126">
        <v>3.42</v>
      </c>
      <c r="X37" s="126">
        <v>3.42</v>
      </c>
      <c r="Y37" s="126">
        <v>3.42</v>
      </c>
      <c r="Z37" s="126">
        <v>3.42</v>
      </c>
      <c r="AA37" s="126">
        <v>3.42</v>
      </c>
      <c r="AB37" s="129">
        <f t="shared" si="23"/>
        <v>39.836484216446038</v>
      </c>
      <c r="AC37" s="129">
        <f t="shared" si="2"/>
        <v>21.563515783553967</v>
      </c>
      <c r="AD37" s="130">
        <f t="shared" si="3"/>
        <v>154.1300674687846</v>
      </c>
    </row>
    <row r="38" spans="1:30" ht="18" customHeight="1">
      <c r="B38" s="137" t="s">
        <v>48</v>
      </c>
      <c r="C38" s="119">
        <f>SUM(C39:C42)</f>
        <v>2707.2</v>
      </c>
      <c r="D38" s="119">
        <f t="shared" ref="D38:N38" si="24">SUM(D39:D42)</f>
        <v>2930.7000000000003</v>
      </c>
      <c r="E38" s="119">
        <f t="shared" si="24"/>
        <v>2092.8999999999996</v>
      </c>
      <c r="F38" s="119">
        <f t="shared" si="24"/>
        <v>2058.6000000000004</v>
      </c>
      <c r="G38" s="119">
        <f t="shared" si="24"/>
        <v>2009</v>
      </c>
      <c r="H38" s="119">
        <f t="shared" si="24"/>
        <v>1859.1</v>
      </c>
      <c r="I38" s="119">
        <f t="shared" si="24"/>
        <v>2256.4</v>
      </c>
      <c r="J38" s="119">
        <f t="shared" si="24"/>
        <v>1832.6000000000001</v>
      </c>
      <c r="K38" s="119">
        <f t="shared" si="24"/>
        <v>1731</v>
      </c>
      <c r="L38" s="119">
        <f t="shared" si="24"/>
        <v>2258.6</v>
      </c>
      <c r="M38" s="119">
        <f t="shared" si="24"/>
        <v>2244.6</v>
      </c>
      <c r="N38" s="119">
        <f t="shared" si="24"/>
        <v>2886</v>
      </c>
      <c r="O38" s="123">
        <f>SUM(O39:O42)</f>
        <v>26866.699999999997</v>
      </c>
      <c r="P38" s="120">
        <f t="shared" ref="P38:AA38" si="25">SUM(P39:P42)</f>
        <v>2707.1656039099998</v>
      </c>
      <c r="Q38" s="120">
        <f t="shared" si="25"/>
        <v>2930.6851675600001</v>
      </c>
      <c r="R38" s="120">
        <f t="shared" si="25"/>
        <v>2092.8351734499997</v>
      </c>
      <c r="S38" s="120">
        <f t="shared" si="25"/>
        <v>2058.6048664</v>
      </c>
      <c r="T38" s="120">
        <f t="shared" si="25"/>
        <v>2009.0347675799999</v>
      </c>
      <c r="U38" s="120">
        <f t="shared" si="25"/>
        <v>1859.1161932</v>
      </c>
      <c r="V38" s="120">
        <f t="shared" si="25"/>
        <v>1877.4239322766653</v>
      </c>
      <c r="W38" s="120">
        <f t="shared" si="25"/>
        <v>1899.2895231348907</v>
      </c>
      <c r="X38" s="120">
        <f t="shared" si="25"/>
        <v>1999.3310129693032</v>
      </c>
      <c r="Y38" s="120">
        <f t="shared" si="25"/>
        <v>2407.069948581996</v>
      </c>
      <c r="Z38" s="120">
        <f t="shared" si="25"/>
        <v>2404.2025141611462</v>
      </c>
      <c r="AA38" s="120">
        <f t="shared" si="25"/>
        <v>2652.1852294922041</v>
      </c>
      <c r="AB38" s="121">
        <f>SUM(AB39:AB42)</f>
        <v>26896.943932716204</v>
      </c>
      <c r="AC38" s="121">
        <f t="shared" si="2"/>
        <v>-30.243932716206473</v>
      </c>
      <c r="AD38" s="122">
        <f t="shared" si="3"/>
        <v>99.887556248799626</v>
      </c>
    </row>
    <row r="39" spans="1:30" ht="18" customHeight="1">
      <c r="B39" s="138" t="s">
        <v>49</v>
      </c>
      <c r="C39" s="125">
        <f>+[1]DGII!P39</f>
        <v>1684.8</v>
      </c>
      <c r="D39" s="125">
        <f>+[1]DGII!Q39</f>
        <v>1971.1</v>
      </c>
      <c r="E39" s="125">
        <f>+[1]DGII!R39</f>
        <v>1770.4</v>
      </c>
      <c r="F39" s="125">
        <f>+[1]DGII!S39</f>
        <v>1837.7</v>
      </c>
      <c r="G39" s="125">
        <f>+[1]DGII!T39</f>
        <v>1824.1</v>
      </c>
      <c r="H39" s="125">
        <f>+[1]DGII!U39</f>
        <v>1682</v>
      </c>
      <c r="I39" s="125">
        <f>+[1]DGII!V39</f>
        <v>2069.8000000000002</v>
      </c>
      <c r="J39" s="125">
        <f>+[1]DGII!W39</f>
        <v>1660.4</v>
      </c>
      <c r="K39" s="125">
        <f>+[1]DGII!X39</f>
        <v>1559</v>
      </c>
      <c r="L39" s="125">
        <f>+[1]DGII!Y39</f>
        <v>2022.1</v>
      </c>
      <c r="M39" s="125">
        <f>+[1]DGII!Z39</f>
        <v>1770.5</v>
      </c>
      <c r="N39" s="125">
        <f>+[1]DGII!AA39</f>
        <v>2064.6</v>
      </c>
      <c r="O39" s="126">
        <f>SUM(C39:N39)</f>
        <v>21916.499999999996</v>
      </c>
      <c r="P39" s="132">
        <v>1684.7869540199999</v>
      </c>
      <c r="Q39" s="132">
        <v>1971.1468541400002</v>
      </c>
      <c r="R39" s="132">
        <v>1770.38014699</v>
      </c>
      <c r="S39" s="132">
        <v>1837.7192074700001</v>
      </c>
      <c r="T39" s="132">
        <v>1824.0497635499999</v>
      </c>
      <c r="U39" s="133">
        <v>1682.0160538800001</v>
      </c>
      <c r="V39" s="133">
        <v>1704.8189620621731</v>
      </c>
      <c r="W39" s="133">
        <v>1716.5241259904512</v>
      </c>
      <c r="X39" s="133">
        <v>1810.2011525852984</v>
      </c>
      <c r="Y39" s="133">
        <v>1958.0899443509225</v>
      </c>
      <c r="Z39" s="133">
        <v>1771.900268665345</v>
      </c>
      <c r="AA39" s="133">
        <v>1778.2706354447753</v>
      </c>
      <c r="AB39" s="129">
        <f>SUM(P39:AA39)</f>
        <v>21509.904069148964</v>
      </c>
      <c r="AC39" s="129">
        <f t="shared" si="2"/>
        <v>406.59593085103188</v>
      </c>
      <c r="AD39" s="130">
        <f t="shared" si="3"/>
        <v>101.89027310184149</v>
      </c>
    </row>
    <row r="40" spans="1:30" ht="18" customHeight="1">
      <c r="B40" s="138" t="s">
        <v>50</v>
      </c>
      <c r="C40" s="125">
        <f>+[1]DGII!P40</f>
        <v>876.2</v>
      </c>
      <c r="D40" s="125">
        <f>+[1]DGII!Q40</f>
        <v>817.7</v>
      </c>
      <c r="E40" s="125">
        <f>+[1]DGII!R40</f>
        <v>191.3</v>
      </c>
      <c r="F40" s="125">
        <f>+[1]DGII!S40</f>
        <v>77.7</v>
      </c>
      <c r="G40" s="125">
        <f>+[1]DGII!T40</f>
        <v>49.7</v>
      </c>
      <c r="H40" s="125">
        <f>+[1]DGII!U40</f>
        <v>42.3</v>
      </c>
      <c r="I40" s="125">
        <f>+[1]DGII!V40</f>
        <v>49.5</v>
      </c>
      <c r="J40" s="125">
        <f>+[1]DGII!W40</f>
        <v>40</v>
      </c>
      <c r="K40" s="125">
        <f>+[1]DGII!X40</f>
        <v>37.6</v>
      </c>
      <c r="L40" s="125">
        <f>+[1]DGII!Y40</f>
        <v>103.8</v>
      </c>
      <c r="M40" s="125">
        <f>+[1]DGII!Z40</f>
        <v>338.5</v>
      </c>
      <c r="N40" s="125">
        <f>+[1]DGII!AA40</f>
        <v>689.9</v>
      </c>
      <c r="O40" s="126">
        <f>SUM(C40:N40)</f>
        <v>3314.2000000000003</v>
      </c>
      <c r="P40" s="132">
        <v>876.17008499999997</v>
      </c>
      <c r="Q40" s="132">
        <v>817.68404999999996</v>
      </c>
      <c r="R40" s="132">
        <v>191.32089999999999</v>
      </c>
      <c r="S40" s="132">
        <v>77.655548209999992</v>
      </c>
      <c r="T40" s="132">
        <v>49.70710922</v>
      </c>
      <c r="U40" s="133">
        <v>42.279449999999997</v>
      </c>
      <c r="V40" s="133">
        <v>45.531145034492368</v>
      </c>
      <c r="W40" s="133">
        <v>42.855538850857101</v>
      </c>
      <c r="X40" s="133">
        <v>43.997001558332705</v>
      </c>
      <c r="Y40" s="133">
        <v>292.99679218764004</v>
      </c>
      <c r="Z40" s="133">
        <v>486.18099590132925</v>
      </c>
      <c r="AA40" s="133">
        <v>712.55320916544929</v>
      </c>
      <c r="AB40" s="129">
        <f>SUM(P40:AA40)</f>
        <v>3678.9318251281011</v>
      </c>
      <c r="AC40" s="129">
        <f t="shared" si="2"/>
        <v>-364.73182512810081</v>
      </c>
      <c r="AD40" s="130">
        <f t="shared" si="3"/>
        <v>90.085931393539738</v>
      </c>
    </row>
    <row r="41" spans="1:30" ht="18" customHeight="1">
      <c r="B41" s="136" t="s">
        <v>51</v>
      </c>
      <c r="C41" s="125">
        <f>+[1]DGII!P41</f>
        <v>112.2</v>
      </c>
      <c r="D41" s="125">
        <f>+[1]DGII!Q41</f>
        <v>108.1</v>
      </c>
      <c r="E41" s="125">
        <f>+[1]DGII!R41</f>
        <v>100</v>
      </c>
      <c r="F41" s="125">
        <f>+[1]DGII!S41</f>
        <v>111.4</v>
      </c>
      <c r="G41" s="125">
        <f>+[1]DGII!T41</f>
        <v>102.7</v>
      </c>
      <c r="H41" s="125">
        <f>+[1]DGII!U41</f>
        <v>99.2</v>
      </c>
      <c r="I41" s="125">
        <f>+[1]DGII!V41</f>
        <v>102.1</v>
      </c>
      <c r="J41" s="125">
        <f>+[1]DGII!W41</f>
        <v>98.2</v>
      </c>
      <c r="K41" s="125">
        <f>+[1]DGII!X41</f>
        <v>100.5</v>
      </c>
      <c r="L41" s="125">
        <f>+[1]DGII!Y41</f>
        <v>98.6</v>
      </c>
      <c r="M41" s="125">
        <f>+[1]DGII!Z41</f>
        <v>102</v>
      </c>
      <c r="N41" s="125">
        <f>+[1]DGII!AA41</f>
        <v>98.1</v>
      </c>
      <c r="O41" s="126">
        <f>SUM(C41:N41)</f>
        <v>1233.1000000000001</v>
      </c>
      <c r="P41" s="132">
        <v>112.20666479</v>
      </c>
      <c r="Q41" s="132">
        <v>108.08311398000001</v>
      </c>
      <c r="R41" s="132">
        <v>99.949728890000003</v>
      </c>
      <c r="S41" s="132">
        <v>111.4282735</v>
      </c>
      <c r="T41" s="132">
        <v>102.73565529000001</v>
      </c>
      <c r="U41" s="133">
        <v>99.198589699999999</v>
      </c>
      <c r="V41" s="133">
        <v>97.043440819999987</v>
      </c>
      <c r="W41" s="133">
        <v>106.86578861955388</v>
      </c>
      <c r="X41" s="133">
        <v>111.44079923077825</v>
      </c>
      <c r="Y41" s="133">
        <v>110.7191617113014</v>
      </c>
      <c r="Z41" s="133">
        <v>110.49953282640493</v>
      </c>
      <c r="AA41" s="133">
        <v>107.953177</v>
      </c>
      <c r="AB41" s="129">
        <f>SUM(P41:AA41)</f>
        <v>1278.1239263580385</v>
      </c>
      <c r="AC41" s="129">
        <f t="shared" si="2"/>
        <v>-45.023926358038352</v>
      </c>
      <c r="AD41" s="130">
        <f t="shared" si="3"/>
        <v>96.477342655940092</v>
      </c>
    </row>
    <row r="42" spans="1:30" ht="18" customHeight="1">
      <c r="B42" s="136" t="s">
        <v>52</v>
      </c>
      <c r="C42" s="125">
        <f>+[1]DGII!P42</f>
        <v>34</v>
      </c>
      <c r="D42" s="125">
        <f>+[1]DGII!Q42</f>
        <v>33.799999999999997</v>
      </c>
      <c r="E42" s="125">
        <f>+[1]DGII!R42</f>
        <v>31.2</v>
      </c>
      <c r="F42" s="125">
        <f>+[1]DGII!S42</f>
        <v>31.8</v>
      </c>
      <c r="G42" s="125">
        <f>+[1]DGII!T42</f>
        <v>32.5</v>
      </c>
      <c r="H42" s="125">
        <f>+[1]DGII!U42</f>
        <v>35.6</v>
      </c>
      <c r="I42" s="125">
        <f>+[1]DGII!V42</f>
        <v>35</v>
      </c>
      <c r="J42" s="125">
        <f>+[1]DGII!W42</f>
        <v>34</v>
      </c>
      <c r="K42" s="125">
        <f>+[1]DGII!X42</f>
        <v>33.9</v>
      </c>
      <c r="L42" s="125">
        <f>+[1]DGII!Y42</f>
        <v>34.1</v>
      </c>
      <c r="M42" s="125">
        <f>+[1]DGII!Z42</f>
        <v>33.6</v>
      </c>
      <c r="N42" s="125">
        <f>+[1]DGII!AA42</f>
        <v>33.4</v>
      </c>
      <c r="O42" s="126">
        <f>SUM(C42:N42)</f>
        <v>402.9</v>
      </c>
      <c r="P42" s="132">
        <v>34.0019001</v>
      </c>
      <c r="Q42" s="132">
        <v>33.771149439999995</v>
      </c>
      <c r="R42" s="132">
        <v>31.184397570000002</v>
      </c>
      <c r="S42" s="132">
        <v>31.801837219999999</v>
      </c>
      <c r="T42" s="132">
        <v>32.542239520000003</v>
      </c>
      <c r="U42" s="133">
        <v>35.62209962</v>
      </c>
      <c r="V42" s="133">
        <v>30.030384359999999</v>
      </c>
      <c r="W42" s="133">
        <v>33.044069674028485</v>
      </c>
      <c r="X42" s="133">
        <v>33.692059594893749</v>
      </c>
      <c r="Y42" s="133">
        <v>45.264050332132449</v>
      </c>
      <c r="Z42" s="133">
        <v>35.621716768066968</v>
      </c>
      <c r="AA42" s="133">
        <v>53.408207881979784</v>
      </c>
      <c r="AB42" s="129">
        <f>SUM(P42:AA42)</f>
        <v>429.98411208110139</v>
      </c>
      <c r="AC42" s="129">
        <f t="shared" si="2"/>
        <v>-27.084112081101409</v>
      </c>
      <c r="AD42" s="130">
        <f t="shared" si="3"/>
        <v>93.701136548972556</v>
      </c>
    </row>
    <row r="43" spans="1:30" ht="18" customHeight="1">
      <c r="B43" s="131" t="s">
        <v>53</v>
      </c>
      <c r="C43" s="119">
        <f>+[1]DGII!P43</f>
        <v>204.6</v>
      </c>
      <c r="D43" s="119">
        <f>+[1]DGII!Q43</f>
        <v>168.4</v>
      </c>
      <c r="E43" s="119">
        <f>+[1]DGII!R43</f>
        <v>269.89999999999998</v>
      </c>
      <c r="F43" s="119">
        <f>+[1]DGII!S43</f>
        <v>160.6</v>
      </c>
      <c r="G43" s="119">
        <f>+[1]DGII!T43</f>
        <v>174.9</v>
      </c>
      <c r="H43" s="119">
        <f>+[1]DGII!U43</f>
        <v>277.5</v>
      </c>
      <c r="I43" s="119">
        <f>+[1]DGII!V43</f>
        <v>163.19999999999999</v>
      </c>
      <c r="J43" s="119">
        <f>+[1]DGII!W43</f>
        <v>157.6</v>
      </c>
      <c r="K43" s="119">
        <f>+[1]DGII!X43</f>
        <v>138.1</v>
      </c>
      <c r="L43" s="119">
        <f>+[1]DGII!Y43</f>
        <v>156.19999999999999</v>
      </c>
      <c r="M43" s="119">
        <f>+[1]DGII!Z43</f>
        <v>168.6</v>
      </c>
      <c r="N43" s="119">
        <f>+[1]DGII!AA43</f>
        <v>200.1</v>
      </c>
      <c r="O43" s="119">
        <f>SUM(C43:N43)</f>
        <v>2239.6999999999998</v>
      </c>
      <c r="P43" s="119">
        <v>204.54436917999999</v>
      </c>
      <c r="Q43" s="119">
        <v>168.39238674000001</v>
      </c>
      <c r="R43" s="119">
        <v>269.87382099000001</v>
      </c>
      <c r="S43" s="119">
        <v>160.61236977999999</v>
      </c>
      <c r="T43" s="139">
        <v>174.88427797999998</v>
      </c>
      <c r="U43" s="139">
        <v>277.54734897999998</v>
      </c>
      <c r="V43" s="139">
        <v>142.16703079471202</v>
      </c>
      <c r="W43" s="139">
        <v>147.90833121491659</v>
      </c>
      <c r="X43" s="139">
        <v>183.52373255402796</v>
      </c>
      <c r="Y43" s="139">
        <v>182.87811429925162</v>
      </c>
      <c r="Z43" s="139">
        <v>160.34734949089616</v>
      </c>
      <c r="AA43" s="139">
        <v>225.49361342171846</v>
      </c>
      <c r="AB43" s="121">
        <f>SUM(P43:AA43)</f>
        <v>2298.1727454255224</v>
      </c>
      <c r="AC43" s="121">
        <f t="shared" si="2"/>
        <v>-58.472745425522589</v>
      </c>
      <c r="AD43" s="130">
        <f t="shared" si="3"/>
        <v>97.455685368216479</v>
      </c>
    </row>
    <row r="44" spans="1:30" ht="18" customHeight="1">
      <c r="B44" s="140" t="s">
        <v>54</v>
      </c>
      <c r="C44" s="119">
        <f>SUM(C45:C46)</f>
        <v>1030.7</v>
      </c>
      <c r="D44" s="119">
        <f t="shared" ref="D44:N44" si="26">SUM(D45:D46)</f>
        <v>955.3</v>
      </c>
      <c r="E44" s="119">
        <f t="shared" si="26"/>
        <v>976.9</v>
      </c>
      <c r="F44" s="119">
        <f t="shared" si="26"/>
        <v>1064.7</v>
      </c>
      <c r="G44" s="119">
        <f t="shared" si="26"/>
        <v>835.7</v>
      </c>
      <c r="H44" s="119">
        <f t="shared" si="26"/>
        <v>848.5</v>
      </c>
      <c r="I44" s="119">
        <f t="shared" si="26"/>
        <v>931.6</v>
      </c>
      <c r="J44" s="119">
        <f t="shared" si="26"/>
        <v>979.2</v>
      </c>
      <c r="K44" s="119">
        <f t="shared" si="26"/>
        <v>833.4</v>
      </c>
      <c r="L44" s="119">
        <f t="shared" si="26"/>
        <v>655.7</v>
      </c>
      <c r="M44" s="119">
        <f t="shared" si="26"/>
        <v>721.3</v>
      </c>
      <c r="N44" s="119">
        <f t="shared" si="26"/>
        <v>787.5</v>
      </c>
      <c r="O44" s="123">
        <f>SUM(O45:O46)</f>
        <v>10620.5</v>
      </c>
      <c r="P44" s="139">
        <f>+P45+P46</f>
        <v>1030.6447345199999</v>
      </c>
      <c r="Q44" s="139">
        <f t="shared" ref="Q44:AA44" si="27">+Q45+Q46</f>
        <v>955.28513487999999</v>
      </c>
      <c r="R44" s="139">
        <f t="shared" si="27"/>
        <v>976.84123162000003</v>
      </c>
      <c r="S44" s="139">
        <f t="shared" si="27"/>
        <v>1064.67987384</v>
      </c>
      <c r="T44" s="139">
        <f t="shared" si="27"/>
        <v>835.73356455999999</v>
      </c>
      <c r="U44" s="139">
        <f t="shared" si="27"/>
        <v>848.49825022000005</v>
      </c>
      <c r="V44" s="139">
        <f t="shared" si="27"/>
        <v>905.95874857140018</v>
      </c>
      <c r="W44" s="139">
        <f t="shared" si="27"/>
        <v>1015.6446523122</v>
      </c>
      <c r="X44" s="139">
        <f t="shared" si="27"/>
        <v>887.56950755660012</v>
      </c>
      <c r="Y44" s="139">
        <f t="shared" si="27"/>
        <v>853.22769759596588</v>
      </c>
      <c r="Z44" s="139">
        <f t="shared" si="27"/>
        <v>826.38208178023683</v>
      </c>
      <c r="AA44" s="139">
        <f t="shared" si="27"/>
        <v>883.65014021138404</v>
      </c>
      <c r="AB44" s="121">
        <f>+AB45+AB46</f>
        <v>11084.115617667789</v>
      </c>
      <c r="AC44" s="121">
        <f t="shared" si="2"/>
        <v>-463.61561766778868</v>
      </c>
      <c r="AD44" s="122">
        <f t="shared" si="3"/>
        <v>95.817297169574829</v>
      </c>
    </row>
    <row r="45" spans="1:30" ht="18" customHeight="1">
      <c r="B45" s="136" t="s">
        <v>55</v>
      </c>
      <c r="C45" s="125">
        <f>+[1]DGII!P45</f>
        <v>1030.7</v>
      </c>
      <c r="D45" s="125">
        <f>+[1]DGII!Q45</f>
        <v>955.3</v>
      </c>
      <c r="E45" s="125">
        <f>+[1]DGII!R45</f>
        <v>976.9</v>
      </c>
      <c r="F45" s="125">
        <f>+[1]DGII!S45</f>
        <v>1064.7</v>
      </c>
      <c r="G45" s="125">
        <f>+[1]DGII!T45</f>
        <v>835.7</v>
      </c>
      <c r="H45" s="125">
        <f>+[1]DGII!U45</f>
        <v>848.5</v>
      </c>
      <c r="I45" s="125">
        <f>+[1]DGII!V45</f>
        <v>931.6</v>
      </c>
      <c r="J45" s="125">
        <f>+[1]DGII!W45</f>
        <v>979.2</v>
      </c>
      <c r="K45" s="125">
        <f>+[1]DGII!X45</f>
        <v>833.4</v>
      </c>
      <c r="L45" s="125">
        <f>+[1]DGII!Y45</f>
        <v>655.7</v>
      </c>
      <c r="M45" s="125">
        <f>+[1]DGII!Z45</f>
        <v>721.3</v>
      </c>
      <c r="N45" s="125">
        <f>+[1]DGII!AA45</f>
        <v>787.5</v>
      </c>
      <c r="O45" s="126">
        <f>SUM(C45:N45)</f>
        <v>10620.5</v>
      </c>
      <c r="P45" s="132">
        <v>1030.6447345199999</v>
      </c>
      <c r="Q45" s="132">
        <v>955.28513487999999</v>
      </c>
      <c r="R45" s="132">
        <v>976.84123162000003</v>
      </c>
      <c r="S45" s="132">
        <v>1064.67987384</v>
      </c>
      <c r="T45" s="132">
        <v>835.73356455999999</v>
      </c>
      <c r="U45" s="133">
        <v>848.45138422000002</v>
      </c>
      <c r="V45" s="133">
        <v>905.95874857140018</v>
      </c>
      <c r="W45" s="133">
        <v>1015.6446523122</v>
      </c>
      <c r="X45" s="133">
        <v>887.56950755660012</v>
      </c>
      <c r="Y45" s="133">
        <v>853.22769759596588</v>
      </c>
      <c r="Z45" s="133">
        <v>826.38208178023683</v>
      </c>
      <c r="AA45" s="133">
        <v>883.64054221138406</v>
      </c>
      <c r="AB45" s="129">
        <f>SUM(P45:AA45)</f>
        <v>11084.059153667789</v>
      </c>
      <c r="AC45" s="129">
        <f t="shared" si="2"/>
        <v>-463.55915366778936</v>
      </c>
      <c r="AD45" s="130">
        <f t="shared" si="3"/>
        <v>95.817785278469998</v>
      </c>
    </row>
    <row r="46" spans="1:30" ht="18" customHeight="1">
      <c r="B46" s="136" t="s">
        <v>35</v>
      </c>
      <c r="C46" s="125">
        <f>+[1]DGII!P46</f>
        <v>0</v>
      </c>
      <c r="D46" s="125">
        <f>+[1]DGII!Q46</f>
        <v>0</v>
      </c>
      <c r="E46" s="125">
        <f>+[1]DGII!R46</f>
        <v>0</v>
      </c>
      <c r="F46" s="125">
        <f>+[1]DGII!S46</f>
        <v>0</v>
      </c>
      <c r="G46" s="125">
        <f>+[1]DGII!T46</f>
        <v>0</v>
      </c>
      <c r="H46" s="125">
        <f>+[1]DGII!U46</f>
        <v>0</v>
      </c>
      <c r="I46" s="125">
        <f>+[1]DGII!V46</f>
        <v>0</v>
      </c>
      <c r="J46" s="125">
        <f>+[1]DGII!W46</f>
        <v>0</v>
      </c>
      <c r="K46" s="125">
        <f>+[1]DGII!X46</f>
        <v>0</v>
      </c>
      <c r="L46" s="125">
        <f>+[1]DGII!Y46</f>
        <v>0</v>
      </c>
      <c r="M46" s="125">
        <f>+[1]DGII!Z46</f>
        <v>0</v>
      </c>
      <c r="N46" s="125">
        <f>+[1]DGII!AA46</f>
        <v>0</v>
      </c>
      <c r="O46" s="126">
        <f>SUM(C46:N46)</f>
        <v>0</v>
      </c>
      <c r="P46" s="125">
        <v>0</v>
      </c>
      <c r="Q46" s="125">
        <v>0</v>
      </c>
      <c r="R46" s="125">
        <v>0</v>
      </c>
      <c r="S46" s="125">
        <v>0</v>
      </c>
      <c r="T46" s="125">
        <v>0</v>
      </c>
      <c r="U46" s="126">
        <v>4.6865999999999998E-2</v>
      </c>
      <c r="V46" s="126">
        <v>0</v>
      </c>
      <c r="W46" s="126">
        <v>0</v>
      </c>
      <c r="X46" s="126">
        <v>0</v>
      </c>
      <c r="Y46" s="126">
        <v>0</v>
      </c>
      <c r="Z46" s="126">
        <v>0</v>
      </c>
      <c r="AA46" s="126">
        <v>9.5980000000000006E-3</v>
      </c>
      <c r="AB46" s="129">
        <f>SUM(P46:AA46)</f>
        <v>5.6464E-2</v>
      </c>
      <c r="AC46" s="129">
        <f t="shared" si="2"/>
        <v>-5.6464E-2</v>
      </c>
      <c r="AD46" s="130">
        <f t="shared" si="3"/>
        <v>0</v>
      </c>
    </row>
    <row r="47" spans="1:30" ht="18" customHeight="1">
      <c r="B47" s="140" t="s">
        <v>56</v>
      </c>
      <c r="C47" s="119">
        <f>+[1]DGII!P47</f>
        <v>126.9</v>
      </c>
      <c r="D47" s="119">
        <f>+[1]DGII!Q47</f>
        <v>146.69999999999999</v>
      </c>
      <c r="E47" s="119">
        <f>+[1]DGII!R47</f>
        <v>132.6</v>
      </c>
      <c r="F47" s="119">
        <f>+[1]DGII!S47</f>
        <v>136.80000000000001</v>
      </c>
      <c r="G47" s="119">
        <f>+[1]DGII!T47</f>
        <v>134.4</v>
      </c>
      <c r="H47" s="119">
        <f>+[1]DGII!U47</f>
        <v>129.1</v>
      </c>
      <c r="I47" s="119">
        <f>+[1]DGII!V47</f>
        <v>149.1</v>
      </c>
      <c r="J47" s="119">
        <f>+[1]DGII!W47</f>
        <v>124</v>
      </c>
      <c r="K47" s="119">
        <f>+[1]DGII!X47</f>
        <v>112.5</v>
      </c>
      <c r="L47" s="119">
        <f>+[1]DGII!Y47</f>
        <v>148.80000000000001</v>
      </c>
      <c r="M47" s="119">
        <f>+[1]DGII!Z47</f>
        <v>128.30000000000001</v>
      </c>
      <c r="N47" s="119">
        <f>+[1]DGII!AA47</f>
        <v>147.19999999999999</v>
      </c>
      <c r="O47" s="123">
        <f>SUM(C47:N47)</f>
        <v>1616.3999999999999</v>
      </c>
      <c r="P47" s="120">
        <v>126.93723367</v>
      </c>
      <c r="Q47" s="120">
        <v>146.73382853000001</v>
      </c>
      <c r="R47" s="120">
        <v>132.57158408000001</v>
      </c>
      <c r="S47" s="120">
        <v>136.74836882</v>
      </c>
      <c r="T47" s="120">
        <v>134.43552674</v>
      </c>
      <c r="U47" s="139">
        <v>129.0995437</v>
      </c>
      <c r="V47" s="139">
        <v>131.81628109104003</v>
      </c>
      <c r="W47" s="139">
        <v>125.18906714496001</v>
      </c>
      <c r="X47" s="139">
        <v>135.82027295928</v>
      </c>
      <c r="Y47" s="139">
        <v>140.92931471892001</v>
      </c>
      <c r="Z47" s="139">
        <v>132.77396525483999</v>
      </c>
      <c r="AA47" s="139">
        <v>128.48562909</v>
      </c>
      <c r="AB47" s="121">
        <f>SUM(P47:AA47)</f>
        <v>1601.5406157990401</v>
      </c>
      <c r="AC47" s="121">
        <f t="shared" si="2"/>
        <v>14.859384200959767</v>
      </c>
      <c r="AD47" s="122">
        <f t="shared" si="3"/>
        <v>100.92781813051592</v>
      </c>
    </row>
    <row r="48" spans="1:30" ht="18" customHeight="1">
      <c r="A48" s="141"/>
      <c r="B48" s="140" t="s">
        <v>57</v>
      </c>
      <c r="C48" s="119">
        <f>+[1]DGII!P48</f>
        <v>0.2</v>
      </c>
      <c r="D48" s="119">
        <f>+[1]DGII!Q48</f>
        <v>0.3</v>
      </c>
      <c r="E48" s="119">
        <f>+[1]DGII!R48</f>
        <v>0.4</v>
      </c>
      <c r="F48" s="119">
        <f>+[1]DGII!S48</f>
        <v>0.2</v>
      </c>
      <c r="G48" s="119">
        <f>+[1]DGII!T48</f>
        <v>0.5</v>
      </c>
      <c r="H48" s="119">
        <f>+[1]DGII!U48</f>
        <v>0.2</v>
      </c>
      <c r="I48" s="119">
        <f>+[1]DGII!V48</f>
        <v>0.2</v>
      </c>
      <c r="J48" s="119">
        <f>+[1]DGII!W48</f>
        <v>0.1</v>
      </c>
      <c r="K48" s="119">
        <f>+[1]DGII!X48</f>
        <v>0.1</v>
      </c>
      <c r="L48" s="119">
        <f>+[1]DGII!Y48</f>
        <v>0.2</v>
      </c>
      <c r="M48" s="119">
        <f>+[1]DGII!Z48</f>
        <v>0.1</v>
      </c>
      <c r="N48" s="119">
        <f>+[1]DGII!AA48</f>
        <v>0.1</v>
      </c>
      <c r="O48" s="123">
        <f>SUM(C48:N48)</f>
        <v>2.6000000000000005</v>
      </c>
      <c r="P48" s="120">
        <v>0.20873635000000001</v>
      </c>
      <c r="Q48" s="120">
        <v>0.25023139</v>
      </c>
      <c r="R48" s="120">
        <v>0.42726203999999995</v>
      </c>
      <c r="S48" s="120">
        <v>0.14904086</v>
      </c>
      <c r="T48" s="120">
        <v>0.49684655999999999</v>
      </c>
      <c r="U48" s="139">
        <v>0.15963185999999999</v>
      </c>
      <c r="V48" s="139">
        <v>0.31574915736000009</v>
      </c>
      <c r="W48" s="139">
        <v>0.18998498064000002</v>
      </c>
      <c r="X48" s="139">
        <v>0.24954034559999999</v>
      </c>
      <c r="Y48" s="139">
        <v>0.14743261678878211</v>
      </c>
      <c r="Z48" s="139">
        <v>9.7361311320000005E-2</v>
      </c>
      <c r="AA48" s="139">
        <v>6.0957296399999999E-2</v>
      </c>
      <c r="AB48" s="121">
        <f>SUM(P48:AA48)</f>
        <v>2.752774768108782</v>
      </c>
      <c r="AC48" s="121">
        <f t="shared" si="2"/>
        <v>-0.15277476810878143</v>
      </c>
      <c r="AD48" s="122">
        <f t="shared" si="3"/>
        <v>94.450153718397345</v>
      </c>
    </row>
    <row r="49" spans="1:203" ht="18" customHeight="1">
      <c r="B49" s="118" t="s">
        <v>58</v>
      </c>
      <c r="C49" s="119">
        <f>+C50+C53+C56</f>
        <v>426.6</v>
      </c>
      <c r="D49" s="119">
        <f t="shared" ref="D49:N49" si="28">+D50+D53+D56</f>
        <v>568.79999999999995</v>
      </c>
      <c r="E49" s="119">
        <f t="shared" si="28"/>
        <v>545.69999999999993</v>
      </c>
      <c r="F49" s="119">
        <f t="shared" si="28"/>
        <v>555.5</v>
      </c>
      <c r="G49" s="119">
        <f t="shared" si="28"/>
        <v>467.3</v>
      </c>
      <c r="H49" s="119">
        <f t="shared" si="28"/>
        <v>448.00000000000006</v>
      </c>
      <c r="I49" s="119">
        <f t="shared" si="28"/>
        <v>431</v>
      </c>
      <c r="J49" s="119">
        <f t="shared" si="28"/>
        <v>442.8</v>
      </c>
      <c r="K49" s="119">
        <f t="shared" si="28"/>
        <v>400.5</v>
      </c>
      <c r="L49" s="119">
        <f t="shared" si="28"/>
        <v>385.3</v>
      </c>
      <c r="M49" s="119">
        <f t="shared" si="28"/>
        <v>426.2</v>
      </c>
      <c r="N49" s="119">
        <f t="shared" si="28"/>
        <v>429.7</v>
      </c>
      <c r="O49" s="123">
        <f>+O50+O53+O56</f>
        <v>5527.3999999999987</v>
      </c>
      <c r="P49" s="123">
        <f>ROUNDUP(+P50+P53+P56,1)</f>
        <v>426.6</v>
      </c>
      <c r="Q49" s="123">
        <f t="shared" ref="Q49:AA49" si="29">+Q50+Q53+Q56</f>
        <v>568.88155585999993</v>
      </c>
      <c r="R49" s="123">
        <f t="shared" si="29"/>
        <v>545.7442950300001</v>
      </c>
      <c r="S49" s="123">
        <f t="shared" si="29"/>
        <v>555.47016293000001</v>
      </c>
      <c r="T49" s="123">
        <f t="shared" si="29"/>
        <v>467.32523885000001</v>
      </c>
      <c r="U49" s="123">
        <f t="shared" si="29"/>
        <v>448.03233395000001</v>
      </c>
      <c r="V49" s="123">
        <f t="shared" si="29"/>
        <v>449.4792317979601</v>
      </c>
      <c r="W49" s="123">
        <f t="shared" si="29"/>
        <v>443.85735466800003</v>
      </c>
      <c r="X49" s="123">
        <f t="shared" si="29"/>
        <v>425.81880391596007</v>
      </c>
      <c r="Y49" s="123">
        <f t="shared" si="29"/>
        <v>402.92925277332012</v>
      </c>
      <c r="Z49" s="123">
        <f t="shared" si="29"/>
        <v>424.0540578565201</v>
      </c>
      <c r="AA49" s="123">
        <f t="shared" si="29"/>
        <v>480.91277885196001</v>
      </c>
      <c r="AB49" s="121">
        <f>+AB50+AB53+AB56</f>
        <v>5639.0222206337212</v>
      </c>
      <c r="AC49" s="121">
        <f t="shared" si="2"/>
        <v>-111.62222063372246</v>
      </c>
      <c r="AD49" s="122">
        <f t="shared" si="3"/>
        <v>98.02053944342893</v>
      </c>
    </row>
    <row r="50" spans="1:203" ht="18" customHeight="1">
      <c r="B50" s="142" t="s">
        <v>59</v>
      </c>
      <c r="C50" s="119">
        <f>+C51+C52</f>
        <v>0.9</v>
      </c>
      <c r="D50" s="119">
        <f t="shared" ref="D50:N50" si="30">+D51+D52</f>
        <v>0</v>
      </c>
      <c r="E50" s="119">
        <f t="shared" si="30"/>
        <v>0</v>
      </c>
      <c r="F50" s="119">
        <f t="shared" si="30"/>
        <v>0</v>
      </c>
      <c r="G50" s="119">
        <f t="shared" si="30"/>
        <v>1.8</v>
      </c>
      <c r="H50" s="119">
        <f t="shared" si="30"/>
        <v>0</v>
      </c>
      <c r="I50" s="119">
        <f t="shared" si="30"/>
        <v>0.1</v>
      </c>
      <c r="J50" s="119">
        <f t="shared" si="30"/>
        <v>0.3</v>
      </c>
      <c r="K50" s="119">
        <f t="shared" si="30"/>
        <v>1.5</v>
      </c>
      <c r="L50" s="119">
        <f t="shared" si="30"/>
        <v>0.4</v>
      </c>
      <c r="M50" s="119">
        <f t="shared" si="30"/>
        <v>0.1</v>
      </c>
      <c r="N50" s="119">
        <f t="shared" si="30"/>
        <v>1.9</v>
      </c>
      <c r="O50" s="123">
        <f>+O51+O52</f>
        <v>7</v>
      </c>
      <c r="P50" s="120">
        <f t="shared" ref="P50:AA50" si="31">+P51+P52</f>
        <v>0.93562999999999996</v>
      </c>
      <c r="Q50" s="120">
        <f t="shared" si="31"/>
        <v>4.0204949999999996E-2</v>
      </c>
      <c r="R50" s="120">
        <f t="shared" si="31"/>
        <v>2.6800000000000001E-3</v>
      </c>
      <c r="S50" s="120">
        <f t="shared" si="31"/>
        <v>2.6800000000000001E-3</v>
      </c>
      <c r="T50" s="120">
        <f t="shared" si="31"/>
        <v>1.83721</v>
      </c>
      <c r="U50" s="120">
        <f t="shared" si="31"/>
        <v>3.952E-2</v>
      </c>
      <c r="V50" s="120">
        <f t="shared" si="31"/>
        <v>0.1102098816</v>
      </c>
      <c r="W50" s="120">
        <f t="shared" si="31"/>
        <v>3.5828520000000003E-2</v>
      </c>
      <c r="X50" s="120">
        <f t="shared" si="31"/>
        <v>1.6848276900000001</v>
      </c>
      <c r="Y50" s="120">
        <f t="shared" si="31"/>
        <v>0.1641822</v>
      </c>
      <c r="Z50" s="120">
        <f t="shared" si="31"/>
        <v>0.1638</v>
      </c>
      <c r="AA50" s="120">
        <f t="shared" si="31"/>
        <v>2.6208000000000002E-2</v>
      </c>
      <c r="AB50" s="122">
        <f>+AB51+AB52</f>
        <v>5.0429812415999997</v>
      </c>
      <c r="AC50" s="122">
        <f t="shared" si="2"/>
        <v>1.9570187584000003</v>
      </c>
      <c r="AD50" s="122">
        <f t="shared" si="3"/>
        <v>138.8067824297338</v>
      </c>
    </row>
    <row r="51" spans="1:203" ht="18" customHeight="1">
      <c r="B51" s="138" t="s">
        <v>60</v>
      </c>
      <c r="C51" s="125">
        <f>+[1]DGII!P51</f>
        <v>0.9</v>
      </c>
      <c r="D51" s="125">
        <f>+[1]DGII!Q51</f>
        <v>0</v>
      </c>
      <c r="E51" s="125">
        <f>+[1]DGII!R51</f>
        <v>0</v>
      </c>
      <c r="F51" s="125">
        <f>+[1]DGII!S51</f>
        <v>0</v>
      </c>
      <c r="G51" s="125">
        <f>+[1]DGII!T51</f>
        <v>1.8</v>
      </c>
      <c r="H51" s="125">
        <f>+[1]DGII!U51</f>
        <v>0</v>
      </c>
      <c r="I51" s="125">
        <f>+[1]DGII!V51</f>
        <v>0.1</v>
      </c>
      <c r="J51" s="125">
        <f>+[1]DGII!W51</f>
        <v>0.3</v>
      </c>
      <c r="K51" s="125">
        <f>+[1]DGII!X51</f>
        <v>1.5</v>
      </c>
      <c r="L51" s="125">
        <f>+[1]DGII!Y51</f>
        <v>0.4</v>
      </c>
      <c r="M51" s="125">
        <f>+[1]DGII!Z51</f>
        <v>0.1</v>
      </c>
      <c r="N51" s="125">
        <f>+[1]DGII!AA51</f>
        <v>1.9</v>
      </c>
      <c r="O51" s="126">
        <f>SUM(C51:N51)</f>
        <v>7</v>
      </c>
      <c r="P51" s="125">
        <v>0.93562999999999996</v>
      </c>
      <c r="Q51" s="125">
        <v>4.0204949999999996E-2</v>
      </c>
      <c r="R51" s="125">
        <v>2.6800000000000001E-3</v>
      </c>
      <c r="S51" s="125">
        <v>2.6800000000000001E-3</v>
      </c>
      <c r="T51" s="125">
        <v>1.83721</v>
      </c>
      <c r="U51" s="125">
        <v>3.952E-2</v>
      </c>
      <c r="V51" s="125">
        <v>0.1102098816</v>
      </c>
      <c r="W51" s="125">
        <v>3.5828520000000003E-2</v>
      </c>
      <c r="X51" s="125">
        <v>1.6848276900000001</v>
      </c>
      <c r="Y51" s="125">
        <v>0.1641822</v>
      </c>
      <c r="Z51" s="125">
        <v>0.1638</v>
      </c>
      <c r="AA51" s="125">
        <v>2.6208000000000002E-2</v>
      </c>
      <c r="AB51" s="130">
        <f>SUM(P51:AA51)</f>
        <v>5.0429812415999997</v>
      </c>
      <c r="AC51" s="130">
        <f t="shared" si="2"/>
        <v>1.9570187584000003</v>
      </c>
      <c r="AD51" s="130">
        <f t="shared" si="3"/>
        <v>138.8067824297338</v>
      </c>
    </row>
    <row r="52" spans="1:203" ht="18" customHeight="1">
      <c r="B52" s="138" t="s">
        <v>61</v>
      </c>
      <c r="C52" s="125">
        <f>+[1]DGII!P52</f>
        <v>0</v>
      </c>
      <c r="D52" s="125">
        <f>+[1]DGII!Q52</f>
        <v>0</v>
      </c>
      <c r="E52" s="125">
        <f>+[1]DGII!R52</f>
        <v>0</v>
      </c>
      <c r="F52" s="125">
        <f>+[1]DGII!S52</f>
        <v>0</v>
      </c>
      <c r="G52" s="125">
        <f>+[1]DGII!T52</f>
        <v>0</v>
      </c>
      <c r="H52" s="125">
        <f>+[1]DGII!U52</f>
        <v>0</v>
      </c>
      <c r="I52" s="125">
        <f>+[1]DGII!V52</f>
        <v>0</v>
      </c>
      <c r="J52" s="125">
        <f>+[1]DGII!W52</f>
        <v>0</v>
      </c>
      <c r="K52" s="125">
        <f>+[1]DGII!X52</f>
        <v>0</v>
      </c>
      <c r="L52" s="125">
        <f>+[1]DGII!Y52</f>
        <v>0</v>
      </c>
      <c r="M52" s="125">
        <f>+[1]DGII!Z52</f>
        <v>0</v>
      </c>
      <c r="N52" s="125">
        <f>+[1]DGII!AA52</f>
        <v>0</v>
      </c>
      <c r="O52" s="126">
        <f>SUM(C52:N52)</f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0">
        <f>SUM(P52:AA52)</f>
        <v>0</v>
      </c>
      <c r="AC52" s="130">
        <f t="shared" si="2"/>
        <v>0</v>
      </c>
      <c r="AD52" s="130" t="s">
        <v>90</v>
      </c>
    </row>
    <row r="53" spans="1:203" ht="18" customHeight="1">
      <c r="B53" s="142" t="s">
        <v>62</v>
      </c>
      <c r="C53" s="119">
        <f>+C54+C55</f>
        <v>421.6</v>
      </c>
      <c r="D53" s="119">
        <f t="shared" ref="D53:N53" si="32">+D54+D55</f>
        <v>565.5</v>
      </c>
      <c r="E53" s="119">
        <f t="shared" si="32"/>
        <v>541.69999999999993</v>
      </c>
      <c r="F53" s="119">
        <f t="shared" si="32"/>
        <v>551.70000000000005</v>
      </c>
      <c r="G53" s="119">
        <f t="shared" si="32"/>
        <v>461.6</v>
      </c>
      <c r="H53" s="119">
        <f t="shared" si="32"/>
        <v>443.70000000000005</v>
      </c>
      <c r="I53" s="119">
        <f t="shared" si="32"/>
        <v>426.7</v>
      </c>
      <c r="J53" s="119">
        <f t="shared" si="32"/>
        <v>438.3</v>
      </c>
      <c r="K53" s="119">
        <f t="shared" si="32"/>
        <v>395.2</v>
      </c>
      <c r="L53" s="119">
        <f t="shared" si="32"/>
        <v>380.40000000000003</v>
      </c>
      <c r="M53" s="119">
        <f t="shared" si="32"/>
        <v>422.4</v>
      </c>
      <c r="N53" s="119">
        <f t="shared" si="32"/>
        <v>424.7</v>
      </c>
      <c r="O53" s="123">
        <f>+O54+O55</f>
        <v>5473.4999999999991</v>
      </c>
      <c r="P53" s="120">
        <f t="shared" ref="P53:AA53" si="33">+P54+P55</f>
        <v>421.51964214999998</v>
      </c>
      <c r="Q53" s="120">
        <f t="shared" si="33"/>
        <v>565.49162928999999</v>
      </c>
      <c r="R53" s="120">
        <f t="shared" si="33"/>
        <v>541.71833406000007</v>
      </c>
      <c r="S53" s="120">
        <f t="shared" si="33"/>
        <v>551.71904877999998</v>
      </c>
      <c r="T53" s="120">
        <f t="shared" si="33"/>
        <v>461.52847904999999</v>
      </c>
      <c r="U53" s="120">
        <f t="shared" si="33"/>
        <v>443.75082426</v>
      </c>
      <c r="V53" s="120">
        <f t="shared" si="33"/>
        <v>444.69909215004009</v>
      </c>
      <c r="W53" s="120">
        <f t="shared" si="33"/>
        <v>439.50314104788004</v>
      </c>
      <c r="X53" s="120">
        <f t="shared" si="33"/>
        <v>420.20529103644003</v>
      </c>
      <c r="Y53" s="120">
        <f t="shared" si="33"/>
        <v>397.82333768268006</v>
      </c>
      <c r="Z53" s="120">
        <f t="shared" si="33"/>
        <v>420.13894047216013</v>
      </c>
      <c r="AA53" s="120">
        <f t="shared" si="33"/>
        <v>477.25099902480002</v>
      </c>
      <c r="AB53" s="121">
        <f>+AB54+AB55</f>
        <v>5585.3487590040013</v>
      </c>
      <c r="AC53" s="121">
        <f t="shared" si="2"/>
        <v>-111.8487590040022</v>
      </c>
      <c r="AD53" s="122">
        <f t="shared" ref="AD53:AD59" si="34">+O53/AB53*100</f>
        <v>97.997461504553428</v>
      </c>
    </row>
    <row r="54" spans="1:203" ht="18" customHeight="1">
      <c r="A54" s="143"/>
      <c r="B54" s="136" t="s">
        <v>63</v>
      </c>
      <c r="C54" s="125">
        <f>+[1]DGII!P54</f>
        <v>419.1</v>
      </c>
      <c r="D54" s="125">
        <f>+[1]DGII!Q54</f>
        <v>563.1</v>
      </c>
      <c r="E54" s="125">
        <f>+[1]DGII!R54</f>
        <v>539.29999999999995</v>
      </c>
      <c r="F54" s="125">
        <f>+[1]DGII!S54</f>
        <v>549.1</v>
      </c>
      <c r="G54" s="125">
        <f>+[1]DGII!T54</f>
        <v>459</v>
      </c>
      <c r="H54" s="125">
        <f>+[1]DGII!U54</f>
        <v>441.1</v>
      </c>
      <c r="I54" s="125">
        <f>+[1]DGII!V54</f>
        <v>424</v>
      </c>
      <c r="J54" s="125">
        <f>+[1]DGII!W54</f>
        <v>435.7</v>
      </c>
      <c r="K54" s="125">
        <f>+[1]DGII!X54</f>
        <v>392.7</v>
      </c>
      <c r="L54" s="125">
        <f>+[1]DGII!Y54</f>
        <v>377.6</v>
      </c>
      <c r="M54" s="125">
        <f>+[1]DGII!Z54</f>
        <v>419.9</v>
      </c>
      <c r="N54" s="125">
        <f>+[1]DGII!AA54</f>
        <v>422.7</v>
      </c>
      <c r="O54" s="126">
        <f>SUM(C54:N54)</f>
        <v>5443.2999999999993</v>
      </c>
      <c r="P54" s="132">
        <v>419.04985747000001</v>
      </c>
      <c r="Q54" s="132">
        <v>563.14730969000004</v>
      </c>
      <c r="R54" s="132">
        <v>539.27531750000003</v>
      </c>
      <c r="S54" s="132">
        <v>549.08151103</v>
      </c>
      <c r="T54" s="132">
        <v>458.97911825</v>
      </c>
      <c r="U54" s="133">
        <v>441.12935843999998</v>
      </c>
      <c r="V54" s="133">
        <v>441.98925039360006</v>
      </c>
      <c r="W54" s="133">
        <v>436.94706497988005</v>
      </c>
      <c r="X54" s="133">
        <v>417.46563736332001</v>
      </c>
      <c r="Y54" s="133">
        <v>395.01573805512004</v>
      </c>
      <c r="Z54" s="133">
        <v>417.4782704601601</v>
      </c>
      <c r="AA54" s="133">
        <v>475.10704020780003</v>
      </c>
      <c r="AB54" s="129">
        <f>SUM(P54:AA54)</f>
        <v>5554.6654738398811</v>
      </c>
      <c r="AC54" s="129">
        <f t="shared" si="2"/>
        <v>-111.36547383988182</v>
      </c>
      <c r="AD54" s="130">
        <f t="shared" si="34"/>
        <v>97.995100256453497</v>
      </c>
    </row>
    <row r="55" spans="1:203" ht="18" customHeight="1">
      <c r="B55" s="136" t="s">
        <v>35</v>
      </c>
      <c r="C55" s="125">
        <f>+[1]DGII!P55</f>
        <v>2.5</v>
      </c>
      <c r="D55" s="125">
        <f>+[1]DGII!Q55</f>
        <v>2.4</v>
      </c>
      <c r="E55" s="125">
        <f>+[1]DGII!R55</f>
        <v>2.4</v>
      </c>
      <c r="F55" s="125">
        <f>+[1]DGII!S55</f>
        <v>2.6</v>
      </c>
      <c r="G55" s="125">
        <f>+[1]DGII!T55</f>
        <v>2.6</v>
      </c>
      <c r="H55" s="125">
        <f>+[1]DGII!U55</f>
        <v>2.6</v>
      </c>
      <c r="I55" s="125">
        <f>+[1]DGII!V55</f>
        <v>2.7</v>
      </c>
      <c r="J55" s="125">
        <f>+[1]DGII!W55</f>
        <v>2.6</v>
      </c>
      <c r="K55" s="125">
        <f>+[1]DGII!X55</f>
        <v>2.5</v>
      </c>
      <c r="L55" s="125">
        <f>+[1]DGII!Y55</f>
        <v>2.8</v>
      </c>
      <c r="M55" s="125">
        <f>+[1]DGII!Z55</f>
        <v>2.5</v>
      </c>
      <c r="N55" s="125">
        <f>+[1]DGII!AA55</f>
        <v>2</v>
      </c>
      <c r="O55" s="126">
        <f>SUM(C55:N55)</f>
        <v>30.200000000000003</v>
      </c>
      <c r="P55" s="132">
        <v>2.4697846800000001</v>
      </c>
      <c r="Q55" s="132">
        <v>2.3443195999999999</v>
      </c>
      <c r="R55" s="132">
        <v>2.4430165600000002</v>
      </c>
      <c r="S55" s="132">
        <v>2.6375377499999999</v>
      </c>
      <c r="T55" s="132">
        <v>2.5493607999999996</v>
      </c>
      <c r="U55" s="133">
        <v>2.6214658199999996</v>
      </c>
      <c r="V55" s="133">
        <v>2.7098417564400004</v>
      </c>
      <c r="W55" s="133">
        <v>2.5560760679999999</v>
      </c>
      <c r="X55" s="133">
        <v>2.7396536731199999</v>
      </c>
      <c r="Y55" s="133">
        <v>2.8075996275600006</v>
      </c>
      <c r="Z55" s="133">
        <v>2.6606700120000002</v>
      </c>
      <c r="AA55" s="133">
        <v>2.1439588170000001</v>
      </c>
      <c r="AB55" s="129">
        <f>SUM(P55:AA55)</f>
        <v>30.683285164120004</v>
      </c>
      <c r="AC55" s="129">
        <f t="shared" si="2"/>
        <v>-0.48328516412000155</v>
      </c>
      <c r="AD55" s="130">
        <f t="shared" si="34"/>
        <v>98.424923662720644</v>
      </c>
    </row>
    <row r="56" spans="1:203" ht="18" customHeight="1">
      <c r="B56" s="142" t="s">
        <v>64</v>
      </c>
      <c r="C56" s="119">
        <f>+[1]DGII!P56</f>
        <v>4.0999999999999996</v>
      </c>
      <c r="D56" s="119">
        <f>+[1]DGII!Q56</f>
        <v>3.3</v>
      </c>
      <c r="E56" s="119">
        <f>+[1]DGII!R56</f>
        <v>4</v>
      </c>
      <c r="F56" s="119">
        <f>+[1]DGII!S56</f>
        <v>3.8</v>
      </c>
      <c r="G56" s="119">
        <f>+[1]DGII!T56</f>
        <v>3.9</v>
      </c>
      <c r="H56" s="119">
        <f>+[1]DGII!U56</f>
        <v>4.3</v>
      </c>
      <c r="I56" s="119">
        <f>+[1]DGII!V56</f>
        <v>4.2</v>
      </c>
      <c r="J56" s="119">
        <f>+[1]DGII!W56</f>
        <v>4.2</v>
      </c>
      <c r="K56" s="119">
        <f>+[1]DGII!X56</f>
        <v>3.8</v>
      </c>
      <c r="L56" s="119">
        <f>+[1]DGII!Y56</f>
        <v>4.5</v>
      </c>
      <c r="M56" s="119">
        <f>+[1]DGII!Z56</f>
        <v>3.7</v>
      </c>
      <c r="N56" s="119">
        <f>+[1]DGII!AA56</f>
        <v>3.1</v>
      </c>
      <c r="O56" s="123">
        <f>SUM(C56:N56)</f>
        <v>46.9</v>
      </c>
      <c r="P56" s="119">
        <v>4.0618819999999998</v>
      </c>
      <c r="Q56" s="119">
        <v>3.34972162</v>
      </c>
      <c r="R56" s="119">
        <v>4.0232809700000001</v>
      </c>
      <c r="S56" s="119">
        <v>3.74843415</v>
      </c>
      <c r="T56" s="119">
        <v>3.9595498</v>
      </c>
      <c r="U56" s="123">
        <v>4.2419896900000005</v>
      </c>
      <c r="V56" s="123">
        <v>4.6699297663200001</v>
      </c>
      <c r="W56" s="123">
        <v>4.3183851001199995</v>
      </c>
      <c r="X56" s="123">
        <v>3.9286851895200003</v>
      </c>
      <c r="Y56" s="123">
        <v>4.9417328906400009</v>
      </c>
      <c r="Z56" s="123">
        <v>3.7513173843600005</v>
      </c>
      <c r="AA56" s="123">
        <v>3.6355718271599997</v>
      </c>
      <c r="AB56" s="121">
        <f>SUM(P56:AA56)</f>
        <v>48.630480388120006</v>
      </c>
      <c r="AC56" s="121">
        <f t="shared" si="2"/>
        <v>-1.7304803881200073</v>
      </c>
      <c r="AD56" s="122">
        <f t="shared" si="34"/>
        <v>96.441572498751739</v>
      </c>
    </row>
    <row r="57" spans="1:203" ht="18" customHeight="1">
      <c r="B57" s="144" t="s">
        <v>65</v>
      </c>
      <c r="C57" s="119">
        <f>+C58+C62+C63</f>
        <v>804.90000000000009</v>
      </c>
      <c r="D57" s="119">
        <f t="shared" ref="D57:N57" si="35">+D58+D62+D63</f>
        <v>1098.6000000000001</v>
      </c>
      <c r="E57" s="119">
        <f t="shared" si="35"/>
        <v>787.5</v>
      </c>
      <c r="F57" s="119">
        <f t="shared" si="35"/>
        <v>833.8</v>
      </c>
      <c r="G57" s="119">
        <f t="shared" si="35"/>
        <v>1005</v>
      </c>
      <c r="H57" s="119">
        <f t="shared" si="35"/>
        <v>777.7</v>
      </c>
      <c r="I57" s="119">
        <f t="shared" si="35"/>
        <v>911.1</v>
      </c>
      <c r="J57" s="119">
        <f t="shared" si="35"/>
        <v>1245</v>
      </c>
      <c r="K57" s="119">
        <f t="shared" si="35"/>
        <v>1014</v>
      </c>
      <c r="L57" s="119">
        <f t="shared" si="35"/>
        <v>1245</v>
      </c>
      <c r="M57" s="119">
        <f t="shared" si="35"/>
        <v>1165.8000000000002</v>
      </c>
      <c r="N57" s="119">
        <f t="shared" si="35"/>
        <v>1050.5</v>
      </c>
      <c r="O57" s="123">
        <f>+O58+O62+O63</f>
        <v>11938.900000000001</v>
      </c>
      <c r="P57" s="120">
        <f>+P58+P62+P63</f>
        <v>804.85887073999993</v>
      </c>
      <c r="Q57" s="120">
        <f t="shared" ref="Q57:AA57" si="36">+Q58+Q62+Q63</f>
        <v>1098.6231212300002</v>
      </c>
      <c r="R57" s="120">
        <f t="shared" si="36"/>
        <v>787.47870768999996</v>
      </c>
      <c r="S57" s="120">
        <f t="shared" si="36"/>
        <v>833.84570544000007</v>
      </c>
      <c r="T57" s="120">
        <f t="shared" si="36"/>
        <v>1004.97256342</v>
      </c>
      <c r="U57" s="120">
        <f t="shared" si="36"/>
        <v>777.67061538000007</v>
      </c>
      <c r="V57" s="120">
        <f t="shared" si="36"/>
        <v>939.37575094941803</v>
      </c>
      <c r="W57" s="120">
        <f t="shared" si="36"/>
        <v>1265.2178707131818</v>
      </c>
      <c r="X57" s="120">
        <f t="shared" si="36"/>
        <v>1148.5189091627478</v>
      </c>
      <c r="Y57" s="120">
        <f t="shared" si="36"/>
        <v>1488.0557454984857</v>
      </c>
      <c r="Z57" s="120">
        <f t="shared" si="36"/>
        <v>1162.8071013993388</v>
      </c>
      <c r="AA57" s="120">
        <f t="shared" si="36"/>
        <v>1330.2967702103617</v>
      </c>
      <c r="AB57" s="121">
        <f>+AB58+AB62+AB63</f>
        <v>12641.721731833535</v>
      </c>
      <c r="AC57" s="121">
        <f t="shared" si="2"/>
        <v>-702.8217318335337</v>
      </c>
      <c r="AD57" s="121">
        <f t="shared" si="34"/>
        <v>94.440458770234315</v>
      </c>
    </row>
    <row r="58" spans="1:203" s="145" customFormat="1" ht="18" customHeight="1">
      <c r="B58" s="144" t="s">
        <v>66</v>
      </c>
      <c r="C58" s="119">
        <f t="shared" ref="C58:AA58" si="37">+C59</f>
        <v>0.1</v>
      </c>
      <c r="D58" s="119">
        <f t="shared" si="37"/>
        <v>0</v>
      </c>
      <c r="E58" s="119">
        <f t="shared" si="37"/>
        <v>0</v>
      </c>
      <c r="F58" s="119">
        <f t="shared" si="37"/>
        <v>0</v>
      </c>
      <c r="G58" s="119">
        <f t="shared" si="37"/>
        <v>0</v>
      </c>
      <c r="H58" s="119">
        <f t="shared" si="37"/>
        <v>0</v>
      </c>
      <c r="I58" s="119">
        <f t="shared" si="37"/>
        <v>115.19999999999999</v>
      </c>
      <c r="J58" s="119">
        <f t="shared" si="37"/>
        <v>212.4</v>
      </c>
      <c r="K58" s="119">
        <f t="shared" si="37"/>
        <v>222.1</v>
      </c>
      <c r="L58" s="119">
        <f t="shared" si="37"/>
        <v>295.89999999999998</v>
      </c>
      <c r="M58" s="119">
        <f t="shared" si="37"/>
        <v>334.3</v>
      </c>
      <c r="N58" s="119">
        <f t="shared" si="37"/>
        <v>188.2</v>
      </c>
      <c r="O58" s="123">
        <f>+O59</f>
        <v>1368.2</v>
      </c>
      <c r="P58" s="120">
        <f t="shared" si="37"/>
        <v>1.0345999999999999E-2</v>
      </c>
      <c r="Q58" s="120">
        <f t="shared" si="37"/>
        <v>4.5376E-2</v>
      </c>
      <c r="R58" s="120">
        <f t="shared" si="37"/>
        <v>1.85093E-3</v>
      </c>
      <c r="S58" s="120">
        <f t="shared" si="37"/>
        <v>1.85093E-3</v>
      </c>
      <c r="T58" s="120">
        <f t="shared" si="37"/>
        <v>2.56121E-3</v>
      </c>
      <c r="U58" s="120">
        <f t="shared" si="37"/>
        <v>1.2435069999999999E-2</v>
      </c>
      <c r="V58" s="120">
        <f t="shared" si="37"/>
        <v>115.156031264498</v>
      </c>
      <c r="W58" s="120">
        <f t="shared" si="37"/>
        <v>205.4849329035417</v>
      </c>
      <c r="X58" s="120">
        <f t="shared" si="37"/>
        <v>284.86230200122793</v>
      </c>
      <c r="Y58" s="120">
        <f t="shared" si="37"/>
        <v>418.84682045492576</v>
      </c>
      <c r="Z58" s="120">
        <f t="shared" si="37"/>
        <v>293.74393328273874</v>
      </c>
      <c r="AA58" s="120">
        <f t="shared" si="37"/>
        <v>305.48798283308173</v>
      </c>
      <c r="AB58" s="121">
        <f>+AB59</f>
        <v>1623.6564228800139</v>
      </c>
      <c r="AC58" s="121">
        <f t="shared" si="2"/>
        <v>-255.45642288001386</v>
      </c>
      <c r="AD58" s="121">
        <f t="shared" si="34"/>
        <v>84.266596104926577</v>
      </c>
    </row>
    <row r="59" spans="1:203" ht="18" customHeight="1">
      <c r="B59" s="142" t="s">
        <v>67</v>
      </c>
      <c r="C59" s="119">
        <f>+C60+C61</f>
        <v>0.1</v>
      </c>
      <c r="D59" s="119">
        <f t="shared" ref="D59:N59" si="38">+D60+D61</f>
        <v>0</v>
      </c>
      <c r="E59" s="119">
        <f t="shared" si="38"/>
        <v>0</v>
      </c>
      <c r="F59" s="119">
        <f t="shared" si="38"/>
        <v>0</v>
      </c>
      <c r="G59" s="119">
        <f t="shared" si="38"/>
        <v>0</v>
      </c>
      <c r="H59" s="119">
        <f t="shared" si="38"/>
        <v>0</v>
      </c>
      <c r="I59" s="119">
        <f t="shared" si="38"/>
        <v>115.19999999999999</v>
      </c>
      <c r="J59" s="119">
        <f t="shared" si="38"/>
        <v>212.4</v>
      </c>
      <c r="K59" s="119">
        <f t="shared" si="38"/>
        <v>222.1</v>
      </c>
      <c r="L59" s="119">
        <f t="shared" si="38"/>
        <v>295.89999999999998</v>
      </c>
      <c r="M59" s="119">
        <f t="shared" si="38"/>
        <v>334.3</v>
      </c>
      <c r="N59" s="119">
        <f t="shared" si="38"/>
        <v>188.2</v>
      </c>
      <c r="O59" s="123">
        <f>+O60+O61</f>
        <v>1368.2</v>
      </c>
      <c r="P59" s="120">
        <f t="shared" ref="P59:AA59" si="39">+P60+P61</f>
        <v>1.0345999999999999E-2</v>
      </c>
      <c r="Q59" s="120">
        <f t="shared" si="39"/>
        <v>4.5376E-2</v>
      </c>
      <c r="R59" s="120">
        <f t="shared" si="39"/>
        <v>1.85093E-3</v>
      </c>
      <c r="S59" s="120">
        <f t="shared" si="39"/>
        <v>1.85093E-3</v>
      </c>
      <c r="T59" s="120">
        <f t="shared" si="39"/>
        <v>2.56121E-3</v>
      </c>
      <c r="U59" s="120">
        <f t="shared" si="39"/>
        <v>1.2435069999999999E-2</v>
      </c>
      <c r="V59" s="120">
        <f t="shared" si="39"/>
        <v>115.156031264498</v>
      </c>
      <c r="W59" s="120">
        <f t="shared" si="39"/>
        <v>205.4849329035417</v>
      </c>
      <c r="X59" s="120">
        <f t="shared" si="39"/>
        <v>284.86230200122793</v>
      </c>
      <c r="Y59" s="120">
        <f t="shared" si="39"/>
        <v>418.84682045492576</v>
      </c>
      <c r="Z59" s="120">
        <f t="shared" si="39"/>
        <v>293.74393328273874</v>
      </c>
      <c r="AA59" s="120">
        <f t="shared" si="39"/>
        <v>305.48798283308173</v>
      </c>
      <c r="AB59" s="121">
        <f>+AB60+AB61</f>
        <v>1623.6564228800139</v>
      </c>
      <c r="AC59" s="121">
        <f t="shared" si="2"/>
        <v>-255.45642288001386</v>
      </c>
      <c r="AD59" s="121">
        <f t="shared" si="34"/>
        <v>84.266596104926577</v>
      </c>
    </row>
    <row r="60" spans="1:203" s="146" customFormat="1" ht="18" customHeight="1">
      <c r="B60" s="136" t="s">
        <v>68</v>
      </c>
      <c r="C60" s="125">
        <f>+[1]DGII!P60</f>
        <v>0</v>
      </c>
      <c r="D60" s="125">
        <f>+[1]DGII!Q60</f>
        <v>0</v>
      </c>
      <c r="E60" s="125">
        <f>+[1]DGII!R60</f>
        <v>0</v>
      </c>
      <c r="F60" s="125">
        <f>+[1]DGII!S60</f>
        <v>0</v>
      </c>
      <c r="G60" s="125">
        <f>+[1]DGII!T60</f>
        <v>0</v>
      </c>
      <c r="H60" s="125">
        <f>+[1]DGII!U60</f>
        <v>0</v>
      </c>
      <c r="I60" s="125">
        <f>+[1]DGII!V60</f>
        <v>115.1</v>
      </c>
      <c r="J60" s="125">
        <f>+[1]DGII!W60</f>
        <v>212.4</v>
      </c>
      <c r="K60" s="125">
        <f>+[1]DGII!X60</f>
        <v>222.1</v>
      </c>
      <c r="L60" s="125">
        <f>+[1]DGII!Y60</f>
        <v>295.89999999999998</v>
      </c>
      <c r="M60" s="125">
        <f>+[1]DGII!Z60</f>
        <v>334.3</v>
      </c>
      <c r="N60" s="125">
        <f>+[1]DGII!AA60</f>
        <v>188.2</v>
      </c>
      <c r="O60" s="126">
        <f>SUM(C60:N60)</f>
        <v>1368</v>
      </c>
      <c r="P60" s="125">
        <v>0</v>
      </c>
      <c r="Q60" s="125">
        <v>0</v>
      </c>
      <c r="R60" s="125">
        <v>0</v>
      </c>
      <c r="S60" s="125">
        <v>0</v>
      </c>
      <c r="T60" s="125">
        <v>0</v>
      </c>
      <c r="U60" s="126">
        <v>0</v>
      </c>
      <c r="V60" s="126">
        <v>115.12758126449799</v>
      </c>
      <c r="W60" s="126">
        <v>205.4665289035417</v>
      </c>
      <c r="X60" s="126">
        <v>284.84880500122796</v>
      </c>
      <c r="Y60" s="126">
        <v>418.82161645492579</v>
      </c>
      <c r="Z60" s="126">
        <v>293.69781728273875</v>
      </c>
      <c r="AA60" s="126">
        <v>305.44469283308172</v>
      </c>
      <c r="AB60" s="129">
        <f t="shared" ref="AB60:AB65" si="40">SUM(P60:AA60)</f>
        <v>1623.4070417400139</v>
      </c>
      <c r="AC60" s="129">
        <f t="shared" si="2"/>
        <v>-255.40704174001394</v>
      </c>
      <c r="AD60" s="147">
        <v>0</v>
      </c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 t="s">
        <v>91</v>
      </c>
      <c r="BD60" s="45" t="s">
        <v>91</v>
      </c>
      <c r="BE60" s="45" t="s">
        <v>91</v>
      </c>
      <c r="BF60" s="45" t="s">
        <v>91</v>
      </c>
      <c r="BG60" s="45" t="s">
        <v>91</v>
      </c>
      <c r="BH60" s="45" t="s">
        <v>91</v>
      </c>
      <c r="BI60" s="45" t="s">
        <v>91</v>
      </c>
      <c r="BJ60" s="45" t="s">
        <v>91</v>
      </c>
      <c r="BK60" s="45" t="s">
        <v>91</v>
      </c>
      <c r="BL60" s="45" t="s">
        <v>91</v>
      </c>
      <c r="BM60" s="45" t="s">
        <v>91</v>
      </c>
      <c r="BN60" s="45" t="s">
        <v>91</v>
      </c>
      <c r="BO60" s="45" t="s">
        <v>91</v>
      </c>
      <c r="BP60" s="45" t="s">
        <v>91</v>
      </c>
      <c r="BQ60" s="45" t="s">
        <v>91</v>
      </c>
      <c r="BR60" s="45" t="s">
        <v>91</v>
      </c>
      <c r="BS60" s="45" t="s">
        <v>91</v>
      </c>
      <c r="BT60" s="45" t="s">
        <v>91</v>
      </c>
      <c r="BU60" s="45" t="s">
        <v>91</v>
      </c>
      <c r="BV60" s="45" t="s">
        <v>91</v>
      </c>
      <c r="BW60" s="45" t="s">
        <v>91</v>
      </c>
      <c r="BX60" s="45" t="s">
        <v>91</v>
      </c>
      <c r="BY60" s="45" t="s">
        <v>91</v>
      </c>
      <c r="BZ60" s="45" t="s">
        <v>91</v>
      </c>
      <c r="CA60" s="45" t="s">
        <v>91</v>
      </c>
      <c r="CB60" s="45" t="s">
        <v>91</v>
      </c>
      <c r="CC60" s="45" t="s">
        <v>91</v>
      </c>
      <c r="CD60" s="45" t="s">
        <v>91</v>
      </c>
      <c r="CE60" s="45" t="s">
        <v>91</v>
      </c>
      <c r="CF60" s="45" t="s">
        <v>91</v>
      </c>
      <c r="CG60" s="45" t="s">
        <v>91</v>
      </c>
      <c r="CH60" s="45" t="s">
        <v>91</v>
      </c>
      <c r="CI60" s="45" t="s">
        <v>91</v>
      </c>
      <c r="CJ60" s="45" t="s">
        <v>91</v>
      </c>
      <c r="CK60" s="45" t="s">
        <v>91</v>
      </c>
      <c r="CL60" s="45" t="s">
        <v>91</v>
      </c>
      <c r="CM60" s="45" t="s">
        <v>91</v>
      </c>
      <c r="CN60" s="45" t="s">
        <v>91</v>
      </c>
      <c r="CO60" s="45" t="s">
        <v>91</v>
      </c>
      <c r="CP60" s="45" t="s">
        <v>91</v>
      </c>
      <c r="CQ60" s="45" t="s">
        <v>91</v>
      </c>
      <c r="CR60" s="45" t="s">
        <v>91</v>
      </c>
      <c r="CS60" s="45" t="s">
        <v>91</v>
      </c>
      <c r="CT60" s="45" t="s">
        <v>91</v>
      </c>
      <c r="CU60" s="45" t="s">
        <v>91</v>
      </c>
      <c r="CV60" s="45" t="s">
        <v>91</v>
      </c>
      <c r="CW60" s="45" t="s">
        <v>91</v>
      </c>
      <c r="CX60" s="45" t="s">
        <v>91</v>
      </c>
      <c r="CY60" s="45" t="s">
        <v>91</v>
      </c>
      <c r="CZ60" s="45" t="s">
        <v>91</v>
      </c>
      <c r="DA60" s="45" t="s">
        <v>91</v>
      </c>
      <c r="DB60" s="45" t="s">
        <v>91</v>
      </c>
      <c r="DC60" s="45" t="s">
        <v>91</v>
      </c>
      <c r="DD60" s="45" t="s">
        <v>91</v>
      </c>
      <c r="DE60" s="45" t="s">
        <v>91</v>
      </c>
      <c r="DF60" s="45" t="s">
        <v>91</v>
      </c>
      <c r="DG60" s="45" t="s">
        <v>91</v>
      </c>
      <c r="DH60" s="45" t="s">
        <v>91</v>
      </c>
      <c r="DI60" s="45" t="s">
        <v>91</v>
      </c>
      <c r="DJ60" s="45" t="s">
        <v>91</v>
      </c>
      <c r="DK60" s="45" t="s">
        <v>91</v>
      </c>
      <c r="DL60" s="45" t="s">
        <v>91</v>
      </c>
      <c r="DM60" s="45" t="s">
        <v>91</v>
      </c>
      <c r="DN60" s="45" t="s">
        <v>91</v>
      </c>
      <c r="DO60" s="45" t="s">
        <v>91</v>
      </c>
      <c r="DP60" s="45" t="s">
        <v>91</v>
      </c>
      <c r="DQ60" s="45" t="s">
        <v>91</v>
      </c>
      <c r="DR60" s="45" t="s">
        <v>91</v>
      </c>
      <c r="DS60" s="45" t="s">
        <v>91</v>
      </c>
      <c r="DT60" s="45" t="s">
        <v>91</v>
      </c>
      <c r="DU60" s="45" t="s">
        <v>91</v>
      </c>
      <c r="DV60" s="45" t="s">
        <v>91</v>
      </c>
      <c r="DW60" s="45" t="s">
        <v>91</v>
      </c>
      <c r="DX60" s="45" t="s">
        <v>91</v>
      </c>
      <c r="DY60" s="45" t="s">
        <v>91</v>
      </c>
      <c r="DZ60" s="45" t="s">
        <v>91</v>
      </c>
      <c r="EA60" s="45" t="s">
        <v>91</v>
      </c>
      <c r="EB60" s="45" t="s">
        <v>91</v>
      </c>
      <c r="EC60" s="45" t="s">
        <v>91</v>
      </c>
      <c r="ED60" s="45" t="s">
        <v>91</v>
      </c>
      <c r="EE60" s="45" t="s">
        <v>91</v>
      </c>
      <c r="EF60" s="45" t="s">
        <v>91</v>
      </c>
      <c r="EG60" s="45" t="s">
        <v>91</v>
      </c>
      <c r="EH60" s="45" t="s">
        <v>91</v>
      </c>
      <c r="EI60" s="45" t="s">
        <v>91</v>
      </c>
      <c r="EJ60" s="45" t="s">
        <v>91</v>
      </c>
      <c r="EK60" s="45" t="s">
        <v>91</v>
      </c>
      <c r="EL60" s="45" t="s">
        <v>91</v>
      </c>
      <c r="EM60" s="45" t="s">
        <v>91</v>
      </c>
      <c r="EN60" s="45" t="s">
        <v>91</v>
      </c>
      <c r="EO60" s="45" t="s">
        <v>91</v>
      </c>
      <c r="EP60" s="45" t="s">
        <v>91</v>
      </c>
      <c r="EQ60" s="45" t="s">
        <v>91</v>
      </c>
      <c r="ER60" s="45" t="s">
        <v>91</v>
      </c>
      <c r="ES60" s="45" t="s">
        <v>91</v>
      </c>
      <c r="ET60" s="45" t="s">
        <v>91</v>
      </c>
      <c r="EU60" s="45" t="s">
        <v>91</v>
      </c>
      <c r="EV60" s="45" t="s">
        <v>91</v>
      </c>
      <c r="EW60" s="45" t="s">
        <v>91</v>
      </c>
      <c r="EX60" s="45" t="s">
        <v>91</v>
      </c>
      <c r="EY60" s="45" t="s">
        <v>91</v>
      </c>
      <c r="EZ60" s="45" t="s">
        <v>91</v>
      </c>
      <c r="FA60" s="45" t="s">
        <v>91</v>
      </c>
      <c r="FB60" s="45" t="s">
        <v>91</v>
      </c>
      <c r="FC60" s="45" t="s">
        <v>91</v>
      </c>
      <c r="FD60" s="45" t="s">
        <v>91</v>
      </c>
      <c r="FE60" s="45" t="s">
        <v>91</v>
      </c>
      <c r="FF60" s="45" t="s">
        <v>91</v>
      </c>
      <c r="FG60" s="45" t="s">
        <v>91</v>
      </c>
      <c r="FH60" s="45" t="s">
        <v>91</v>
      </c>
      <c r="FI60" s="45" t="s">
        <v>91</v>
      </c>
      <c r="FJ60" s="45" t="s">
        <v>91</v>
      </c>
      <c r="FK60" s="45" t="s">
        <v>91</v>
      </c>
      <c r="FL60" s="45" t="s">
        <v>91</v>
      </c>
      <c r="FM60" s="45" t="s">
        <v>91</v>
      </c>
      <c r="FN60" s="45" t="s">
        <v>91</v>
      </c>
      <c r="FO60" s="45" t="s">
        <v>91</v>
      </c>
      <c r="FP60" s="45" t="s">
        <v>91</v>
      </c>
      <c r="FQ60" s="45" t="s">
        <v>91</v>
      </c>
      <c r="FR60" s="45" t="s">
        <v>91</v>
      </c>
      <c r="FS60" s="45" t="s">
        <v>91</v>
      </c>
      <c r="FT60" s="45" t="s">
        <v>91</v>
      </c>
      <c r="FU60" s="45" t="s">
        <v>91</v>
      </c>
      <c r="FV60" s="45" t="s">
        <v>91</v>
      </c>
      <c r="FW60" s="45" t="s">
        <v>91</v>
      </c>
      <c r="FX60" s="45" t="s">
        <v>91</v>
      </c>
      <c r="FY60" s="45" t="s">
        <v>91</v>
      </c>
      <c r="FZ60" s="45" t="s">
        <v>91</v>
      </c>
      <c r="GA60" s="45" t="s">
        <v>91</v>
      </c>
      <c r="GB60" s="45" t="s">
        <v>91</v>
      </c>
      <c r="GC60" s="45" t="s">
        <v>91</v>
      </c>
      <c r="GD60" s="45" t="s">
        <v>91</v>
      </c>
      <c r="GE60" s="45" t="s">
        <v>91</v>
      </c>
      <c r="GF60" s="45" t="s">
        <v>91</v>
      </c>
      <c r="GG60" s="45" t="s">
        <v>91</v>
      </c>
      <c r="GH60" s="45" t="s">
        <v>91</v>
      </c>
      <c r="GI60" s="45" t="s">
        <v>91</v>
      </c>
      <c r="GJ60" s="45" t="s">
        <v>91</v>
      </c>
      <c r="GK60" s="45" t="s">
        <v>91</v>
      </c>
      <c r="GL60" s="45" t="s">
        <v>91</v>
      </c>
      <c r="GM60" s="45" t="s">
        <v>91</v>
      </c>
      <c r="GN60" s="45" t="s">
        <v>91</v>
      </c>
      <c r="GO60" s="45" t="s">
        <v>91</v>
      </c>
      <c r="GP60" s="45" t="s">
        <v>91</v>
      </c>
      <c r="GQ60" s="45" t="s">
        <v>91</v>
      </c>
      <c r="GR60" s="45" t="s">
        <v>91</v>
      </c>
      <c r="GS60" s="45" t="s">
        <v>91</v>
      </c>
      <c r="GT60" s="45" t="s">
        <v>91</v>
      </c>
      <c r="GU60" s="45" t="s">
        <v>91</v>
      </c>
    </row>
    <row r="61" spans="1:203" ht="18" customHeight="1">
      <c r="B61" s="136" t="s">
        <v>35</v>
      </c>
      <c r="C61" s="125">
        <f>+[1]DGII!P61</f>
        <v>0.1</v>
      </c>
      <c r="D61" s="125">
        <f>+[1]DGII!Q61</f>
        <v>0</v>
      </c>
      <c r="E61" s="125">
        <f>+[1]DGII!R61</f>
        <v>0</v>
      </c>
      <c r="F61" s="125">
        <f>+[1]DGII!S61</f>
        <v>0</v>
      </c>
      <c r="G61" s="125">
        <f>+[1]DGII!T61</f>
        <v>0</v>
      </c>
      <c r="H61" s="125">
        <f>+[1]DGII!U61</f>
        <v>0</v>
      </c>
      <c r="I61" s="125">
        <f>+[1]DGII!V61</f>
        <v>0.1</v>
      </c>
      <c r="J61" s="125">
        <f>+[1]DGII!W61</f>
        <v>0</v>
      </c>
      <c r="K61" s="125">
        <f>+[1]DGII!X61</f>
        <v>0</v>
      </c>
      <c r="L61" s="125">
        <f>+[1]DGII!Y61</f>
        <v>0</v>
      </c>
      <c r="M61" s="125">
        <f>+[1]DGII!Z61</f>
        <v>0</v>
      </c>
      <c r="N61" s="125">
        <f>+[1]DGII!AA61</f>
        <v>0</v>
      </c>
      <c r="O61" s="126">
        <f>SUM(C61:N61)</f>
        <v>0.2</v>
      </c>
      <c r="P61" s="125">
        <v>1.0345999999999999E-2</v>
      </c>
      <c r="Q61" s="125">
        <v>4.5376E-2</v>
      </c>
      <c r="R61" s="125">
        <v>1.85093E-3</v>
      </c>
      <c r="S61" s="125">
        <v>1.85093E-3</v>
      </c>
      <c r="T61" s="125">
        <v>2.56121E-3</v>
      </c>
      <c r="U61" s="126">
        <v>1.2435069999999999E-2</v>
      </c>
      <c r="V61" s="126">
        <v>2.845E-2</v>
      </c>
      <c r="W61" s="126">
        <v>1.8404E-2</v>
      </c>
      <c r="X61" s="126">
        <v>1.3497E-2</v>
      </c>
      <c r="Y61" s="126">
        <v>2.5204000000000001E-2</v>
      </c>
      <c r="Z61" s="126">
        <v>4.6115999999999997E-2</v>
      </c>
      <c r="AA61" s="126">
        <v>4.3290000000000002E-2</v>
      </c>
      <c r="AB61" s="129">
        <f t="shared" si="40"/>
        <v>0.24938114</v>
      </c>
      <c r="AC61" s="129">
        <f t="shared" si="2"/>
        <v>-4.938113999999999E-2</v>
      </c>
      <c r="AD61" s="130">
        <f>+O61/AB61*100</f>
        <v>80.198526640787676</v>
      </c>
    </row>
    <row r="62" spans="1:203" ht="18" customHeight="1">
      <c r="B62" s="142" t="s">
        <v>69</v>
      </c>
      <c r="C62" s="119">
        <f>+[1]DGII!P62</f>
        <v>64.099999999999994</v>
      </c>
      <c r="D62" s="119">
        <f>+[1]DGII!Q62</f>
        <v>51.7</v>
      </c>
      <c r="E62" s="119">
        <f>+[1]DGII!R62</f>
        <v>11.5</v>
      </c>
      <c r="F62" s="119">
        <f>+[1]DGII!S62</f>
        <v>40</v>
      </c>
      <c r="G62" s="119">
        <f>+[1]DGII!T62</f>
        <v>43</v>
      </c>
      <c r="H62" s="119">
        <f>+[1]DGII!U62</f>
        <v>10.1</v>
      </c>
      <c r="I62" s="119">
        <f>+[1]DGII!V62</f>
        <v>26.9</v>
      </c>
      <c r="J62" s="119">
        <f>+[1]DGII!W62</f>
        <v>14.3</v>
      </c>
      <c r="K62" s="119">
        <f>+[1]DGII!X62</f>
        <v>16</v>
      </c>
      <c r="L62" s="119">
        <f>+[1]DGII!Y62</f>
        <v>17.600000000000001</v>
      </c>
      <c r="M62" s="119">
        <f>+[1]DGII!Z62</f>
        <v>14.3</v>
      </c>
      <c r="N62" s="119">
        <f>+[1]DGII!AA62</f>
        <v>28.2</v>
      </c>
      <c r="O62" s="123">
        <f>SUM(C62:N62)</f>
        <v>337.70000000000005</v>
      </c>
      <c r="P62" s="119">
        <v>64.122991630000001</v>
      </c>
      <c r="Q62" s="119">
        <v>51.673124530000003</v>
      </c>
      <c r="R62" s="119">
        <v>11.483227289999999</v>
      </c>
      <c r="S62" s="119">
        <v>40.011894399999996</v>
      </c>
      <c r="T62" s="119">
        <v>42.969582840000001</v>
      </c>
      <c r="U62" s="123">
        <v>10.069741550000002</v>
      </c>
      <c r="V62" s="123">
        <v>22.494292133040002</v>
      </c>
      <c r="W62" s="123">
        <v>45.112479277320006</v>
      </c>
      <c r="X62" s="123">
        <v>39.252185339640008</v>
      </c>
      <c r="Y62" s="123">
        <v>59.786695441200003</v>
      </c>
      <c r="Z62" s="123">
        <v>71.786842993320008</v>
      </c>
      <c r="AA62" s="123">
        <v>176.86712407728001</v>
      </c>
      <c r="AB62" s="121">
        <f t="shared" si="40"/>
        <v>635.63018150180005</v>
      </c>
      <c r="AC62" s="121">
        <f t="shared" si="2"/>
        <v>-297.93018150180001</v>
      </c>
      <c r="AD62" s="122">
        <f>+O62/AB62*100</f>
        <v>53.128377133086737</v>
      </c>
    </row>
    <row r="63" spans="1:203" ht="18" customHeight="1">
      <c r="B63" s="142" t="s">
        <v>70</v>
      </c>
      <c r="C63" s="119">
        <f>+[1]DGII!P63</f>
        <v>740.7</v>
      </c>
      <c r="D63" s="119">
        <f>+[1]DGII!Q63</f>
        <v>1046.9000000000001</v>
      </c>
      <c r="E63" s="119">
        <f>+[1]DGII!R63</f>
        <v>776</v>
      </c>
      <c r="F63" s="119">
        <f>+[1]DGII!S63</f>
        <v>793.8</v>
      </c>
      <c r="G63" s="119">
        <f>+[1]DGII!T63</f>
        <v>962</v>
      </c>
      <c r="H63" s="119">
        <f>+[1]DGII!U63</f>
        <v>767.6</v>
      </c>
      <c r="I63" s="119">
        <f>+[1]DGII!V63</f>
        <v>769</v>
      </c>
      <c r="J63" s="119">
        <f>+[1]DGII!W63</f>
        <v>1018.3</v>
      </c>
      <c r="K63" s="119">
        <f>+[1]DGII!X63</f>
        <v>775.9</v>
      </c>
      <c r="L63" s="119">
        <f>+[1]DGII!Y63</f>
        <v>931.5</v>
      </c>
      <c r="M63" s="119">
        <f>+[1]DGII!Z63</f>
        <v>817.2</v>
      </c>
      <c r="N63" s="119">
        <f>+[1]DGII!AA63</f>
        <v>834.1</v>
      </c>
      <c r="O63" s="123">
        <f>SUM(C63:N63)</f>
        <v>10233.000000000002</v>
      </c>
      <c r="P63" s="120">
        <v>740.7255331099999</v>
      </c>
      <c r="Q63" s="120">
        <v>1046.9046207000001</v>
      </c>
      <c r="R63" s="120">
        <v>775.99362946999997</v>
      </c>
      <c r="S63" s="120">
        <v>793.83196011000007</v>
      </c>
      <c r="T63" s="120">
        <v>962.00041937000003</v>
      </c>
      <c r="U63" s="139">
        <v>767.58843876000003</v>
      </c>
      <c r="V63" s="139">
        <v>801.72542755187999</v>
      </c>
      <c r="W63" s="139">
        <v>1014.6204585323201</v>
      </c>
      <c r="X63" s="139">
        <v>824.40442182187996</v>
      </c>
      <c r="Y63" s="139">
        <v>1009.4222296023601</v>
      </c>
      <c r="Z63" s="139">
        <v>797.27632512328</v>
      </c>
      <c r="AA63" s="139">
        <v>847.94166329999996</v>
      </c>
      <c r="AB63" s="121">
        <f t="shared" si="40"/>
        <v>10382.435127451721</v>
      </c>
      <c r="AC63" s="121">
        <f t="shared" si="2"/>
        <v>-149.43512745171938</v>
      </c>
      <c r="AD63" s="122">
        <f>+O63/AB63*100</f>
        <v>98.560692885461862</v>
      </c>
    </row>
    <row r="64" spans="1:203" ht="18" customHeight="1">
      <c r="B64" s="138" t="s">
        <v>92</v>
      </c>
      <c r="C64" s="125">
        <f>+[1]DGII!P64</f>
        <v>736.3</v>
      </c>
      <c r="D64" s="125">
        <f>+[1]DGII!Q64</f>
        <v>1040.5</v>
      </c>
      <c r="E64" s="125">
        <f>+[1]DGII!R64</f>
        <v>766.8</v>
      </c>
      <c r="F64" s="125">
        <f>+[1]DGII!S64</f>
        <v>785.8</v>
      </c>
      <c r="G64" s="125">
        <f>+[1]DGII!T64</f>
        <v>959</v>
      </c>
      <c r="H64" s="125">
        <f>+[1]DGII!U64</f>
        <v>754.7</v>
      </c>
      <c r="I64" s="125">
        <f>+[1]DGII!V64</f>
        <v>760</v>
      </c>
      <c r="J64" s="125">
        <f>+[1]DGII!W64</f>
        <v>1012.4</v>
      </c>
      <c r="K64" s="125">
        <f>+[1]DGII!X64</f>
        <v>771.9</v>
      </c>
      <c r="L64" s="125">
        <f>+[1]DGII!Y64</f>
        <v>927.8</v>
      </c>
      <c r="M64" s="125">
        <f>+[1]DGII!Z64</f>
        <v>813.4</v>
      </c>
      <c r="N64" s="125">
        <f>+[1]DGII!AA64</f>
        <v>830</v>
      </c>
      <c r="O64" s="126">
        <f>SUM(C64:N64)</f>
        <v>10158.599999999999</v>
      </c>
      <c r="P64" s="132">
        <v>736.30690530999993</v>
      </c>
      <c r="Q64" s="132">
        <v>1040.4575081</v>
      </c>
      <c r="R64" s="132">
        <v>766.76937927999995</v>
      </c>
      <c r="S64" s="132">
        <v>785.79417236999996</v>
      </c>
      <c r="T64" s="132">
        <v>958.95306526000002</v>
      </c>
      <c r="U64" s="133">
        <v>754.69289922000007</v>
      </c>
      <c r="V64" s="133">
        <v>797.15159003999997</v>
      </c>
      <c r="W64" s="133">
        <v>1010.04181669</v>
      </c>
      <c r="X64" s="133">
        <v>819.80861600000003</v>
      </c>
      <c r="Y64" s="133">
        <v>1006.5497139600001</v>
      </c>
      <c r="Z64" s="133">
        <v>792.44219799999996</v>
      </c>
      <c r="AA64" s="133">
        <v>840.44572200000005</v>
      </c>
      <c r="AB64" s="129">
        <f t="shared" si="40"/>
        <v>10309.413586230001</v>
      </c>
      <c r="AC64" s="129">
        <f t="shared" si="2"/>
        <v>-150.81358623000233</v>
      </c>
      <c r="AD64" s="130">
        <f>+O64/AB64*100</f>
        <v>98.537127403333201</v>
      </c>
    </row>
    <row r="65" spans="2:30" ht="21.75" customHeight="1" thickBot="1">
      <c r="B65" s="148" t="s">
        <v>72</v>
      </c>
      <c r="C65" s="149">
        <f>++C9</f>
        <v>76592.499999999985</v>
      </c>
      <c r="D65" s="149">
        <f t="shared" ref="D65:N65" si="41">++D9</f>
        <v>66254.600000000006</v>
      </c>
      <c r="E65" s="149">
        <f t="shared" si="41"/>
        <v>64833.2</v>
      </c>
      <c r="F65" s="149">
        <f t="shared" si="41"/>
        <v>94759.9</v>
      </c>
      <c r="G65" s="149">
        <f t="shared" si="41"/>
        <v>67782.600000000006</v>
      </c>
      <c r="H65" s="149">
        <f t="shared" si="41"/>
        <v>61761.499999999993</v>
      </c>
      <c r="I65" s="149">
        <f t="shared" si="41"/>
        <v>68868.200000000012</v>
      </c>
      <c r="J65" s="149">
        <f t="shared" si="41"/>
        <v>67172.999999999985</v>
      </c>
      <c r="K65" s="149">
        <f t="shared" si="41"/>
        <v>63435.499999999993</v>
      </c>
      <c r="L65" s="149">
        <f t="shared" si="41"/>
        <v>73667.199999999997</v>
      </c>
      <c r="M65" s="149">
        <f t="shared" si="41"/>
        <v>71871.400000000009</v>
      </c>
      <c r="N65" s="149">
        <f t="shared" si="41"/>
        <v>69506</v>
      </c>
      <c r="O65" s="149">
        <f>++O9</f>
        <v>846505.60000000009</v>
      </c>
      <c r="P65" s="149">
        <f>++P9</f>
        <v>76592.5</v>
      </c>
      <c r="Q65" s="149">
        <f t="shared" ref="Q65:AA65" si="42">++Q9</f>
        <v>66254.644348970003</v>
      </c>
      <c r="R65" s="149">
        <f t="shared" si="42"/>
        <v>64833.106080880003</v>
      </c>
      <c r="S65" s="149">
        <f t="shared" si="42"/>
        <v>94759.866372549994</v>
      </c>
      <c r="T65" s="149">
        <f t="shared" si="42"/>
        <v>67782.210812969992</v>
      </c>
      <c r="U65" s="149">
        <f t="shared" si="42"/>
        <v>61761.402949329997</v>
      </c>
      <c r="V65" s="149">
        <f t="shared" si="42"/>
        <v>68529.953376745543</v>
      </c>
      <c r="W65" s="149">
        <f t="shared" si="42"/>
        <v>65534.100766168071</v>
      </c>
      <c r="X65" s="149">
        <f t="shared" si="42"/>
        <v>65939.676072961811</v>
      </c>
      <c r="Y65" s="149">
        <f t="shared" si="42"/>
        <v>72965.23744029185</v>
      </c>
      <c r="Z65" s="149">
        <f t="shared" si="42"/>
        <v>63187.443143092569</v>
      </c>
      <c r="AA65" s="149">
        <f t="shared" si="42"/>
        <v>68882.17545147003</v>
      </c>
      <c r="AB65" s="149">
        <f t="shared" si="40"/>
        <v>837022.31681542983</v>
      </c>
      <c r="AC65" s="149">
        <f t="shared" si="2"/>
        <v>9483.2831845702603</v>
      </c>
      <c r="AD65" s="150">
        <f>+O65/AB65*100</f>
        <v>101.132978535226</v>
      </c>
    </row>
    <row r="66" spans="2:30" ht="18" customHeight="1" thickTop="1">
      <c r="B66" s="57" t="s">
        <v>79</v>
      </c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3"/>
    </row>
    <row r="67" spans="2:30">
      <c r="B67" s="154" t="s">
        <v>80</v>
      </c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6"/>
      <c r="AD67" s="157"/>
    </row>
    <row r="68" spans="2:30" ht="12.75" customHeight="1">
      <c r="B68" s="158" t="s">
        <v>81</v>
      </c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9"/>
    </row>
    <row r="69" spans="2:30" ht="12" customHeight="1">
      <c r="B69" s="158" t="s">
        <v>82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1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</row>
    <row r="70" spans="2:30">
      <c r="B70" s="158" t="s">
        <v>83</v>
      </c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</row>
    <row r="71" spans="2:30">
      <c r="B71" s="163" t="s">
        <v>84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</row>
    <row r="72" spans="2:30">
      <c r="B72" s="164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</row>
    <row r="73" spans="2:30"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</row>
    <row r="74" spans="2:30"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</row>
    <row r="75" spans="2:30">
      <c r="B75" s="160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</row>
    <row r="76" spans="2:30"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</row>
    <row r="77" spans="2:30"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</row>
    <row r="78" spans="2:30">
      <c r="B78" s="160"/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</row>
    <row r="79" spans="2:30">
      <c r="B79" s="160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</row>
    <row r="80" spans="2:30"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</row>
    <row r="81" spans="2:30"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</row>
    <row r="82" spans="2:30"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</row>
    <row r="83" spans="2:30">
      <c r="B83" s="160"/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</row>
    <row r="84" spans="2:30">
      <c r="B84" s="160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</row>
    <row r="85" spans="2:30">
      <c r="B85" s="160"/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</row>
    <row r="86" spans="2:30">
      <c r="B86" s="160"/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</row>
    <row r="87" spans="2:30"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</row>
    <row r="88" spans="2:30">
      <c r="B88" s="160"/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</row>
    <row r="89" spans="2:30"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</row>
    <row r="90" spans="2:30">
      <c r="B90" s="160"/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</row>
    <row r="91" spans="2:30"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</row>
    <row r="92" spans="2:30"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</row>
    <row r="93" spans="2:30">
      <c r="B93" s="160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</row>
    <row r="94" spans="2:30"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</row>
    <row r="95" spans="2:30"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</row>
    <row r="96" spans="2:30"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</row>
    <row r="97" spans="2:30"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</row>
    <row r="98" spans="2:30"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</row>
    <row r="99" spans="2:30"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</row>
    <row r="100" spans="2:30"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</row>
    <row r="101" spans="2:30"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</row>
    <row r="102" spans="2:30"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</row>
    <row r="103" spans="2:30"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</row>
    <row r="104" spans="2:30"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</row>
    <row r="105" spans="2:30"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</row>
    <row r="106" spans="2:30">
      <c r="B106" s="160"/>
      <c r="C106" s="160"/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</row>
    <row r="107" spans="2:30">
      <c r="B107" s="160"/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</row>
    <row r="108" spans="2:30"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</row>
    <row r="109" spans="2:30"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</row>
    <row r="110" spans="2:30">
      <c r="B110" s="160"/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/>
    </row>
    <row r="111" spans="2:30">
      <c r="B111" s="160"/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</row>
    <row r="112" spans="2:30">
      <c r="B112" s="160"/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</row>
    <row r="113" spans="2:30">
      <c r="B113" s="160"/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/>
      <c r="AD113" s="162"/>
    </row>
    <row r="114" spans="2:30">
      <c r="B114" s="160"/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  <c r="AA114" s="162"/>
      <c r="AB114" s="162"/>
      <c r="AC114" s="162"/>
      <c r="AD114" s="162"/>
    </row>
    <row r="115" spans="2:30">
      <c r="B115" s="160"/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</row>
    <row r="116" spans="2:30"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</row>
    <row r="117" spans="2:30"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62"/>
      <c r="AD117" s="162"/>
    </row>
    <row r="118" spans="2:30"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</row>
    <row r="119" spans="2:30"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</row>
    <row r="120" spans="2:30"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</row>
    <row r="121" spans="2:30"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</row>
    <row r="122" spans="2:30"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</row>
    <row r="123" spans="2:30">
      <c r="B123" s="160"/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</row>
    <row r="124" spans="2:30">
      <c r="B124" s="160"/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</row>
    <row r="125" spans="2:30"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</row>
    <row r="126" spans="2:30"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</row>
    <row r="127" spans="2:30">
      <c r="B127" s="160"/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</row>
    <row r="128" spans="2:30">
      <c r="B128" s="160"/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</row>
    <row r="129" spans="2:30">
      <c r="B129" s="160"/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</row>
    <row r="130" spans="2:30"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</row>
    <row r="131" spans="2:30">
      <c r="B131" s="160"/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</row>
    <row r="132" spans="2:30">
      <c r="B132" s="160"/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</row>
    <row r="133" spans="2:30"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</row>
    <row r="134" spans="2:30">
      <c r="B134" s="160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</row>
    <row r="135" spans="2:30">
      <c r="B135" s="160"/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</row>
    <row r="136" spans="2:30">
      <c r="B136" s="160"/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</row>
    <row r="137" spans="2:30">
      <c r="B137" s="160"/>
      <c r="C137" s="16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</row>
    <row r="138" spans="2:30">
      <c r="B138" s="160"/>
      <c r="C138" s="16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</row>
    <row r="139" spans="2:30">
      <c r="B139" s="160"/>
      <c r="C139" s="16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  <c r="AD139" s="162"/>
    </row>
    <row r="140" spans="2:30">
      <c r="B140" s="160"/>
      <c r="C140" s="16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</row>
    <row r="141" spans="2:30">
      <c r="B141" s="160"/>
      <c r="C141" s="160"/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  <c r="AA141" s="162"/>
      <c r="AB141" s="162"/>
      <c r="AC141" s="162"/>
      <c r="AD141" s="162"/>
    </row>
    <row r="142" spans="2:30">
      <c r="B142" s="160"/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2"/>
      <c r="AC142" s="162"/>
      <c r="AD142" s="162"/>
    </row>
    <row r="143" spans="2:30">
      <c r="B143" s="160"/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2"/>
      <c r="AC143" s="162"/>
      <c r="AD143" s="162"/>
    </row>
    <row r="144" spans="2:30">
      <c r="B144" s="160"/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</row>
    <row r="145" spans="2:30">
      <c r="B145" s="160"/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</row>
    <row r="146" spans="2:30"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  <c r="AD146" s="162"/>
    </row>
    <row r="147" spans="2:30">
      <c r="B147" s="160"/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</row>
    <row r="148" spans="2:30">
      <c r="B148" s="160"/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  <c r="AA148" s="162"/>
      <c r="AB148" s="162"/>
      <c r="AC148" s="162"/>
      <c r="AD148" s="162"/>
    </row>
    <row r="149" spans="2:30">
      <c r="B149" s="160"/>
      <c r="C149" s="160"/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  <c r="Z149" s="162"/>
      <c r="AA149" s="162"/>
      <c r="AB149" s="162"/>
      <c r="AC149" s="162"/>
      <c r="AD149" s="162"/>
    </row>
    <row r="150" spans="2:30">
      <c r="B150" s="160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  <c r="Z150" s="162"/>
      <c r="AA150" s="162"/>
      <c r="AB150" s="162"/>
      <c r="AC150" s="162"/>
      <c r="AD150" s="162"/>
    </row>
    <row r="151" spans="2:30">
      <c r="B151" s="160"/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  <c r="AA151" s="162"/>
      <c r="AB151" s="162"/>
      <c r="AC151" s="162"/>
      <c r="AD151" s="162"/>
    </row>
    <row r="152" spans="2:30">
      <c r="B152" s="160"/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  <c r="AA152" s="162"/>
      <c r="AB152" s="162"/>
      <c r="AC152" s="162"/>
      <c r="AD152" s="162"/>
    </row>
    <row r="153" spans="2:30">
      <c r="B153" s="160"/>
      <c r="C153" s="160"/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  <c r="AA153" s="162"/>
      <c r="AB153" s="162"/>
      <c r="AC153" s="162"/>
      <c r="AD153" s="162"/>
    </row>
    <row r="154" spans="2:30">
      <c r="B154" s="160"/>
      <c r="C154" s="16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  <c r="Z154" s="162"/>
      <c r="AA154" s="162"/>
      <c r="AB154" s="162"/>
      <c r="AC154" s="162"/>
      <c r="AD154" s="162"/>
    </row>
    <row r="155" spans="2:30">
      <c r="B155" s="160"/>
      <c r="C155" s="160"/>
      <c r="D155" s="160"/>
      <c r="E155" s="160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  <c r="Z155" s="162"/>
      <c r="AA155" s="162"/>
      <c r="AB155" s="162"/>
      <c r="AC155" s="162"/>
      <c r="AD155" s="162"/>
    </row>
    <row r="156" spans="2:30">
      <c r="B156" s="160"/>
      <c r="C156" s="160"/>
      <c r="D156" s="160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  <c r="Z156" s="162"/>
      <c r="AA156" s="162"/>
      <c r="AB156" s="162"/>
      <c r="AC156" s="162"/>
      <c r="AD156" s="162"/>
    </row>
    <row r="157" spans="2:30">
      <c r="B157" s="160"/>
      <c r="C157" s="160"/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2"/>
      <c r="Q157" s="162"/>
      <c r="R157" s="162"/>
      <c r="S157" s="162"/>
      <c r="T157" s="162"/>
      <c r="U157" s="162"/>
      <c r="V157" s="162"/>
      <c r="W157" s="162"/>
      <c r="X157" s="162"/>
      <c r="Y157" s="162"/>
      <c r="Z157" s="162"/>
      <c r="AA157" s="162"/>
      <c r="AB157" s="162"/>
      <c r="AC157" s="162"/>
      <c r="AD157" s="162"/>
    </row>
    <row r="158" spans="2:30">
      <c r="B158" s="160"/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  <c r="Z158" s="162"/>
      <c r="AA158" s="162"/>
      <c r="AB158" s="162"/>
      <c r="AC158" s="162"/>
      <c r="AD158" s="162"/>
    </row>
    <row r="159" spans="2:30">
      <c r="B159" s="160"/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2"/>
      <c r="Q159" s="162"/>
      <c r="R159" s="162"/>
      <c r="S159" s="162"/>
      <c r="T159" s="162"/>
      <c r="U159" s="162"/>
      <c r="V159" s="162"/>
      <c r="W159" s="162"/>
      <c r="X159" s="162"/>
      <c r="Y159" s="162"/>
      <c r="Z159" s="162"/>
      <c r="AA159" s="162"/>
      <c r="AB159" s="162"/>
      <c r="AC159" s="162"/>
      <c r="AD159" s="162"/>
    </row>
    <row r="160" spans="2:30">
      <c r="B160" s="160"/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  <c r="AA160" s="162"/>
      <c r="AB160" s="162"/>
      <c r="AC160" s="162"/>
      <c r="AD160" s="162"/>
    </row>
    <row r="161" spans="2:30">
      <c r="B161" s="160"/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  <c r="Z161" s="162"/>
      <c r="AA161" s="162"/>
      <c r="AB161" s="162"/>
      <c r="AC161" s="162"/>
      <c r="AD161" s="162"/>
    </row>
    <row r="162" spans="2:30">
      <c r="B162" s="160"/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  <c r="AA162" s="162"/>
      <c r="AB162" s="162"/>
      <c r="AC162" s="162"/>
      <c r="AD162" s="162"/>
    </row>
    <row r="163" spans="2:30">
      <c r="B163" s="160"/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  <c r="AA163" s="162"/>
      <c r="AB163" s="162"/>
      <c r="AC163" s="162"/>
      <c r="AD163" s="162"/>
    </row>
    <row r="164" spans="2:30">
      <c r="B164" s="160"/>
      <c r="C164" s="160"/>
      <c r="D164" s="160"/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  <c r="AA164" s="162"/>
      <c r="AB164" s="162"/>
      <c r="AC164" s="162"/>
      <c r="AD164" s="162"/>
    </row>
    <row r="165" spans="2:30">
      <c r="B165" s="160"/>
      <c r="C165" s="160"/>
      <c r="D165" s="160"/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  <c r="AA165" s="162"/>
      <c r="AB165" s="162"/>
      <c r="AC165" s="162"/>
      <c r="AD165" s="162"/>
    </row>
    <row r="166" spans="2:30">
      <c r="B166" s="160"/>
      <c r="C166" s="160"/>
      <c r="D166" s="160"/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/>
      <c r="Z166" s="162"/>
      <c r="AA166" s="162"/>
      <c r="AB166" s="162"/>
      <c r="AC166" s="162"/>
      <c r="AD166" s="162"/>
    </row>
    <row r="167" spans="2:30">
      <c r="B167" s="160"/>
      <c r="C167" s="160"/>
      <c r="D167" s="160"/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  <c r="Z167" s="162"/>
      <c r="AA167" s="162"/>
      <c r="AB167" s="162"/>
      <c r="AC167" s="162"/>
      <c r="AD167" s="162"/>
    </row>
    <row r="168" spans="2:30">
      <c r="B168" s="160"/>
      <c r="C168" s="160"/>
      <c r="D168" s="160"/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2"/>
      <c r="Q168" s="162"/>
      <c r="R168" s="162"/>
      <c r="S168" s="162"/>
      <c r="T168" s="162"/>
      <c r="U168" s="162"/>
      <c r="V168" s="162"/>
      <c r="W168" s="162"/>
      <c r="X168" s="162"/>
      <c r="Y168" s="162"/>
      <c r="Z168" s="162"/>
      <c r="AA168" s="162"/>
      <c r="AB168" s="162"/>
      <c r="AC168" s="162"/>
      <c r="AD168" s="162"/>
    </row>
    <row r="169" spans="2:30">
      <c r="B169" s="160"/>
      <c r="C169" s="160"/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2"/>
      <c r="Q169" s="162"/>
      <c r="R169" s="162"/>
      <c r="S169" s="162"/>
      <c r="T169" s="162"/>
      <c r="U169" s="162"/>
      <c r="V169" s="162"/>
      <c r="W169" s="162"/>
      <c r="X169" s="162"/>
      <c r="Y169" s="162"/>
      <c r="Z169" s="162"/>
      <c r="AA169" s="162"/>
      <c r="AB169" s="162"/>
      <c r="AC169" s="162"/>
      <c r="AD169" s="162"/>
    </row>
    <row r="170" spans="2:30">
      <c r="B170" s="160"/>
      <c r="C170" s="160"/>
      <c r="D170" s="160"/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2"/>
      <c r="Q170" s="162"/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</row>
    <row r="171" spans="2:30">
      <c r="B171" s="160"/>
      <c r="C171" s="160"/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</row>
    <row r="172" spans="2:30">
      <c r="B172" s="160"/>
      <c r="C172" s="160"/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2"/>
      <c r="Q172" s="162"/>
      <c r="R172" s="162"/>
      <c r="S172" s="162"/>
      <c r="T172" s="162"/>
      <c r="U172" s="162"/>
      <c r="V172" s="162"/>
      <c r="W172" s="162"/>
      <c r="X172" s="162"/>
      <c r="Y172" s="162"/>
      <c r="Z172" s="162"/>
      <c r="AA172" s="162"/>
      <c r="AB172" s="162"/>
      <c r="AC172" s="162"/>
      <c r="AD172" s="162"/>
    </row>
    <row r="173" spans="2:30">
      <c r="B173" s="160"/>
      <c r="C173" s="160"/>
      <c r="D173" s="160"/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2"/>
      <c r="Q173" s="162"/>
      <c r="R173" s="162"/>
      <c r="S173" s="162"/>
      <c r="T173" s="162"/>
      <c r="U173" s="162"/>
      <c r="V173" s="162"/>
      <c r="W173" s="162"/>
      <c r="X173" s="162"/>
      <c r="Y173" s="162"/>
      <c r="Z173" s="162"/>
      <c r="AA173" s="162"/>
      <c r="AB173" s="162"/>
      <c r="AC173" s="162"/>
      <c r="AD173" s="162"/>
    </row>
    <row r="174" spans="2:30">
      <c r="B174" s="160"/>
      <c r="C174" s="160"/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</row>
    <row r="175" spans="2:30">
      <c r="B175" s="160"/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62"/>
    </row>
    <row r="176" spans="2:30">
      <c r="B176" s="160"/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2"/>
      <c r="Q176" s="162"/>
      <c r="R176" s="162"/>
      <c r="S176" s="162"/>
      <c r="T176" s="162"/>
      <c r="U176" s="162"/>
      <c r="V176" s="162"/>
      <c r="W176" s="162"/>
      <c r="X176" s="162"/>
      <c r="Y176" s="162"/>
      <c r="Z176" s="162"/>
      <c r="AA176" s="162"/>
      <c r="AB176" s="162"/>
      <c r="AC176" s="162"/>
      <c r="AD176" s="162"/>
    </row>
    <row r="177" spans="2:30">
      <c r="B177" s="160"/>
      <c r="C177" s="160"/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2"/>
      <c r="Q177" s="162"/>
      <c r="R177" s="162"/>
      <c r="S177" s="162"/>
      <c r="T177" s="162"/>
      <c r="U177" s="162"/>
      <c r="V177" s="162"/>
      <c r="W177" s="162"/>
      <c r="X177" s="162"/>
      <c r="Y177" s="162"/>
      <c r="Z177" s="162"/>
      <c r="AA177" s="162"/>
      <c r="AB177" s="162"/>
      <c r="AC177" s="162"/>
      <c r="AD177" s="162"/>
    </row>
    <row r="178" spans="2:30">
      <c r="B178" s="160"/>
      <c r="C178" s="160"/>
      <c r="D178" s="160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2"/>
      <c r="Q178" s="162"/>
      <c r="R178" s="162"/>
      <c r="S178" s="162"/>
      <c r="T178" s="162"/>
      <c r="U178" s="162"/>
      <c r="V178" s="162"/>
      <c r="W178" s="162"/>
      <c r="X178" s="162"/>
      <c r="Y178" s="162"/>
      <c r="Z178" s="162"/>
      <c r="AA178" s="162"/>
      <c r="AB178" s="162"/>
      <c r="AC178" s="162"/>
      <c r="AD178" s="162"/>
    </row>
    <row r="179" spans="2:30">
      <c r="B179" s="160"/>
      <c r="C179" s="160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C179" s="162"/>
      <c r="AD179" s="162"/>
    </row>
    <row r="180" spans="2:30">
      <c r="B180" s="160"/>
      <c r="C180" s="160"/>
      <c r="D180" s="160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</row>
    <row r="181" spans="2:30">
      <c r="B181" s="160"/>
      <c r="C181" s="160"/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2"/>
      <c r="Q181" s="162"/>
      <c r="R181" s="162"/>
      <c r="S181" s="162"/>
      <c r="T181" s="162"/>
      <c r="U181" s="162"/>
      <c r="V181" s="162"/>
      <c r="W181" s="162"/>
      <c r="X181" s="162"/>
      <c r="Y181" s="162"/>
      <c r="Z181" s="162"/>
      <c r="AA181" s="162"/>
      <c r="AB181" s="162"/>
      <c r="AC181" s="162"/>
      <c r="AD181" s="162"/>
    </row>
    <row r="182" spans="2:30">
      <c r="B182" s="160"/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  <c r="AA182" s="162"/>
      <c r="AB182" s="162"/>
      <c r="AC182" s="162"/>
      <c r="AD182" s="162"/>
    </row>
    <row r="183" spans="2:30">
      <c r="B183" s="160"/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2"/>
      <c r="Q183" s="162"/>
      <c r="R183" s="162"/>
      <c r="S183" s="162"/>
      <c r="T183" s="162"/>
      <c r="U183" s="162"/>
      <c r="V183" s="162"/>
      <c r="W183" s="162"/>
      <c r="X183" s="162"/>
      <c r="Y183" s="162"/>
      <c r="Z183" s="162"/>
      <c r="AA183" s="162"/>
      <c r="AB183" s="162"/>
      <c r="AC183" s="162"/>
      <c r="AD183" s="162"/>
    </row>
    <row r="184" spans="2:30">
      <c r="B184" s="160"/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  <c r="Z184" s="162"/>
      <c r="AA184" s="162"/>
      <c r="AB184" s="162"/>
      <c r="AC184" s="162"/>
      <c r="AD184" s="162"/>
    </row>
    <row r="185" spans="2:30">
      <c r="B185" s="160"/>
      <c r="C185" s="160"/>
      <c r="D185" s="160"/>
      <c r="E185" s="160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62"/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</row>
    <row r="186" spans="2:30">
      <c r="B186" s="160"/>
      <c r="C186" s="160"/>
      <c r="D186" s="160"/>
      <c r="E186" s="160"/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2"/>
      <c r="Q186" s="162"/>
      <c r="R186" s="162"/>
      <c r="S186" s="162"/>
      <c r="T186" s="162"/>
      <c r="U186" s="162"/>
      <c r="V186" s="162"/>
      <c r="W186" s="162"/>
      <c r="X186" s="162"/>
      <c r="Y186" s="162"/>
      <c r="Z186" s="162"/>
      <c r="AA186" s="162"/>
      <c r="AB186" s="162"/>
      <c r="AC186" s="162"/>
      <c r="AD186" s="162"/>
    </row>
    <row r="187" spans="2:30">
      <c r="B187" s="160"/>
      <c r="C187" s="160"/>
      <c r="D187" s="160"/>
      <c r="E187" s="160"/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2"/>
      <c r="Q187" s="162"/>
      <c r="R187" s="162"/>
      <c r="S187" s="162"/>
      <c r="T187" s="162"/>
      <c r="U187" s="162"/>
      <c r="V187" s="162"/>
      <c r="W187" s="162"/>
      <c r="X187" s="162"/>
      <c r="Y187" s="162"/>
      <c r="Z187" s="162"/>
      <c r="AA187" s="162"/>
      <c r="AB187" s="162"/>
      <c r="AC187" s="162"/>
      <c r="AD187" s="162"/>
    </row>
    <row r="188" spans="2:30">
      <c r="B188" s="160"/>
      <c r="C188" s="160"/>
      <c r="D188" s="160"/>
      <c r="E188" s="160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  <c r="Z188" s="162"/>
      <c r="AA188" s="162"/>
      <c r="AB188" s="162"/>
      <c r="AC188" s="162"/>
      <c r="AD188" s="162"/>
    </row>
    <row r="189" spans="2:30">
      <c r="B189" s="160"/>
      <c r="C189" s="160"/>
      <c r="D189" s="160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</row>
    <row r="190" spans="2:30" ht="14.25">
      <c r="B190" s="165"/>
      <c r="C190" s="165"/>
      <c r="D190" s="165"/>
      <c r="E190" s="165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6"/>
      <c r="Q190" s="166"/>
      <c r="R190" s="166"/>
      <c r="S190" s="166"/>
      <c r="T190" s="166"/>
      <c r="U190" s="166"/>
      <c r="V190" s="166"/>
      <c r="W190" s="166"/>
      <c r="X190" s="166"/>
      <c r="Y190" s="166"/>
      <c r="Z190" s="166"/>
      <c r="AA190" s="166"/>
      <c r="AB190" s="166"/>
      <c r="AC190" s="166"/>
      <c r="AD190" s="166"/>
    </row>
    <row r="191" spans="2:30" ht="14.25">
      <c r="B191" s="165"/>
      <c r="C191" s="165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165"/>
      <c r="O191" s="165"/>
      <c r="P191" s="166"/>
      <c r="Q191" s="166"/>
      <c r="R191" s="166"/>
      <c r="S191" s="166"/>
      <c r="T191" s="166"/>
      <c r="U191" s="166"/>
      <c r="V191" s="166"/>
      <c r="W191" s="166"/>
      <c r="X191" s="166"/>
      <c r="Y191" s="166"/>
      <c r="Z191" s="166"/>
      <c r="AA191" s="166"/>
      <c r="AB191" s="166"/>
      <c r="AC191" s="166"/>
      <c r="AD191" s="166"/>
    </row>
    <row r="192" spans="2:30" ht="14.25">
      <c r="B192" s="165"/>
      <c r="C192" s="165"/>
      <c r="D192" s="165"/>
      <c r="E192" s="165"/>
      <c r="F192" s="165"/>
      <c r="G192" s="165"/>
      <c r="H192" s="165"/>
      <c r="I192" s="165"/>
      <c r="J192" s="165"/>
      <c r="K192" s="165"/>
      <c r="L192" s="165"/>
      <c r="M192" s="165"/>
      <c r="N192" s="165"/>
      <c r="O192" s="165"/>
      <c r="P192" s="166"/>
      <c r="Q192" s="166"/>
      <c r="R192" s="166"/>
      <c r="S192" s="166"/>
      <c r="T192" s="166"/>
      <c r="U192" s="166"/>
      <c r="V192" s="166"/>
      <c r="W192" s="166"/>
      <c r="X192" s="166"/>
      <c r="Y192" s="166"/>
      <c r="Z192" s="166"/>
      <c r="AA192" s="166"/>
      <c r="AB192" s="166"/>
      <c r="AC192" s="166"/>
      <c r="AD192" s="166"/>
    </row>
    <row r="193" spans="2:30" ht="14.25">
      <c r="B193" s="165"/>
      <c r="C193" s="165"/>
      <c r="D193" s="165"/>
      <c r="E193" s="165"/>
      <c r="F193" s="165"/>
      <c r="G193" s="165"/>
      <c r="H193" s="165"/>
      <c r="I193" s="165"/>
      <c r="J193" s="165"/>
      <c r="K193" s="165"/>
      <c r="L193" s="165"/>
      <c r="M193" s="165"/>
      <c r="N193" s="165"/>
      <c r="O193" s="165"/>
      <c r="P193" s="166"/>
      <c r="Q193" s="166"/>
      <c r="R193" s="166"/>
      <c r="S193" s="166"/>
      <c r="T193" s="166"/>
      <c r="U193" s="166"/>
      <c r="V193" s="166"/>
      <c r="W193" s="166"/>
      <c r="X193" s="166"/>
      <c r="Y193" s="166"/>
      <c r="Z193" s="166"/>
      <c r="AA193" s="166"/>
      <c r="AB193" s="166"/>
      <c r="AC193" s="166"/>
      <c r="AD193" s="166"/>
    </row>
    <row r="194" spans="2:30" ht="14.25">
      <c r="B194" s="165"/>
      <c r="C194" s="165"/>
      <c r="D194" s="165"/>
      <c r="E194" s="165"/>
      <c r="F194" s="165"/>
      <c r="G194" s="165"/>
      <c r="H194" s="165"/>
      <c r="I194" s="165"/>
      <c r="J194" s="165"/>
      <c r="K194" s="165"/>
      <c r="L194" s="165"/>
      <c r="M194" s="165"/>
      <c r="N194" s="165"/>
      <c r="O194" s="165"/>
      <c r="P194" s="166"/>
      <c r="Q194" s="166"/>
      <c r="R194" s="166"/>
      <c r="S194" s="166"/>
      <c r="T194" s="166"/>
      <c r="U194" s="166"/>
      <c r="V194" s="166"/>
      <c r="W194" s="166"/>
      <c r="X194" s="166"/>
      <c r="Y194" s="166"/>
      <c r="Z194" s="166"/>
      <c r="AA194" s="166"/>
      <c r="AB194" s="166"/>
      <c r="AC194" s="166"/>
      <c r="AD194" s="166"/>
    </row>
    <row r="195" spans="2:30" ht="14.25">
      <c r="B195" s="165"/>
      <c r="C195" s="165"/>
      <c r="D195" s="165"/>
      <c r="E195" s="165"/>
      <c r="F195" s="165"/>
      <c r="G195" s="165"/>
      <c r="H195" s="165"/>
      <c r="I195" s="165"/>
      <c r="J195" s="165"/>
      <c r="K195" s="165"/>
      <c r="L195" s="165"/>
      <c r="M195" s="165"/>
      <c r="N195" s="165"/>
      <c r="O195" s="165"/>
      <c r="P195" s="166"/>
      <c r="Q195" s="166"/>
      <c r="R195" s="166"/>
      <c r="S195" s="166"/>
      <c r="T195" s="166"/>
      <c r="U195" s="166"/>
      <c r="V195" s="166"/>
      <c r="W195" s="166"/>
      <c r="X195" s="166"/>
      <c r="Y195" s="166"/>
      <c r="Z195" s="166"/>
      <c r="AA195" s="166"/>
      <c r="AB195" s="166"/>
      <c r="AC195" s="166"/>
      <c r="AD195" s="166"/>
    </row>
    <row r="196" spans="2:30" ht="14.25">
      <c r="B196" s="165"/>
      <c r="C196" s="165"/>
      <c r="D196" s="165"/>
      <c r="E196" s="165"/>
      <c r="F196" s="165"/>
      <c r="G196" s="165"/>
      <c r="H196" s="165"/>
      <c r="I196" s="165"/>
      <c r="J196" s="165"/>
      <c r="K196" s="165"/>
      <c r="L196" s="165"/>
      <c r="M196" s="165"/>
      <c r="N196" s="165"/>
      <c r="O196" s="165"/>
      <c r="P196" s="166"/>
      <c r="Q196" s="166"/>
      <c r="R196" s="166"/>
      <c r="S196" s="166"/>
      <c r="T196" s="166"/>
      <c r="U196" s="166"/>
      <c r="V196" s="166"/>
      <c r="W196" s="166"/>
      <c r="X196" s="166"/>
      <c r="Y196" s="166"/>
      <c r="Z196" s="166"/>
      <c r="AA196" s="166"/>
      <c r="AB196" s="166"/>
      <c r="AC196" s="166"/>
      <c r="AD196" s="166"/>
    </row>
    <row r="197" spans="2:30" ht="14.25"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165"/>
      <c r="O197" s="165"/>
      <c r="P197" s="166"/>
      <c r="Q197" s="166"/>
      <c r="R197" s="166"/>
      <c r="S197" s="166"/>
      <c r="T197" s="166"/>
      <c r="U197" s="166"/>
      <c r="V197" s="166"/>
      <c r="W197" s="166"/>
      <c r="X197" s="166"/>
      <c r="Y197" s="166"/>
      <c r="Z197" s="166"/>
      <c r="AA197" s="166"/>
      <c r="AB197" s="166"/>
      <c r="AC197" s="166"/>
      <c r="AD197" s="166"/>
    </row>
    <row r="198" spans="2:30" ht="14.25">
      <c r="B198" s="165"/>
      <c r="C198" s="165"/>
      <c r="D198" s="165"/>
      <c r="E198" s="165"/>
      <c r="F198" s="165"/>
      <c r="G198" s="165"/>
      <c r="H198" s="165"/>
      <c r="I198" s="165"/>
      <c r="J198" s="165"/>
      <c r="K198" s="165"/>
      <c r="L198" s="165"/>
      <c r="M198" s="165"/>
      <c r="N198" s="165"/>
      <c r="O198" s="165"/>
      <c r="P198" s="166"/>
      <c r="Q198" s="166"/>
      <c r="R198" s="166"/>
      <c r="S198" s="166"/>
      <c r="T198" s="166"/>
      <c r="U198" s="166"/>
      <c r="V198" s="166"/>
      <c r="W198" s="166"/>
      <c r="X198" s="166"/>
      <c r="Y198" s="166"/>
      <c r="Z198" s="166"/>
      <c r="AA198" s="166"/>
      <c r="AB198" s="166"/>
      <c r="AC198" s="166"/>
      <c r="AD198" s="166"/>
    </row>
    <row r="199" spans="2:30" ht="14.25">
      <c r="B199" s="165"/>
      <c r="C199" s="165"/>
      <c r="D199" s="165"/>
      <c r="E199" s="165"/>
      <c r="F199" s="165"/>
      <c r="G199" s="165"/>
      <c r="H199" s="165"/>
      <c r="I199" s="165"/>
      <c r="J199" s="165"/>
      <c r="K199" s="165"/>
      <c r="L199" s="165"/>
      <c r="M199" s="165"/>
      <c r="N199" s="165"/>
      <c r="O199" s="165"/>
      <c r="P199" s="166"/>
      <c r="Q199" s="166"/>
      <c r="R199" s="166"/>
      <c r="S199" s="166"/>
      <c r="T199" s="166"/>
      <c r="U199" s="166"/>
      <c r="V199" s="166"/>
      <c r="W199" s="166"/>
      <c r="X199" s="166"/>
      <c r="Y199" s="166"/>
      <c r="Z199" s="166"/>
      <c r="AA199" s="166"/>
      <c r="AB199" s="166"/>
      <c r="AC199" s="166"/>
      <c r="AD199" s="166"/>
    </row>
    <row r="200" spans="2:30" ht="14.25">
      <c r="B200" s="165"/>
      <c r="C200" s="165"/>
      <c r="D200" s="165"/>
      <c r="E200" s="165"/>
      <c r="F200" s="165"/>
      <c r="G200" s="165"/>
      <c r="H200" s="165"/>
      <c r="I200" s="165"/>
      <c r="J200" s="165"/>
      <c r="K200" s="165"/>
      <c r="L200" s="165"/>
      <c r="M200" s="165"/>
      <c r="N200" s="165"/>
      <c r="O200" s="165"/>
      <c r="P200" s="166"/>
      <c r="Q200" s="166"/>
      <c r="R200" s="166"/>
      <c r="S200" s="166"/>
      <c r="T200" s="166"/>
      <c r="U200" s="166"/>
      <c r="V200" s="166"/>
      <c r="W200" s="166"/>
      <c r="X200" s="166"/>
      <c r="Y200" s="166"/>
      <c r="Z200" s="166"/>
      <c r="AA200" s="166"/>
      <c r="AB200" s="166"/>
      <c r="AC200" s="166"/>
      <c r="AD200" s="166"/>
    </row>
    <row r="201" spans="2:30" ht="14.25">
      <c r="B201" s="165"/>
      <c r="C201" s="165"/>
      <c r="D201" s="165"/>
      <c r="E201" s="165"/>
      <c r="F201" s="165"/>
      <c r="G201" s="165"/>
      <c r="H201" s="165"/>
      <c r="I201" s="165"/>
      <c r="J201" s="165"/>
      <c r="K201" s="165"/>
      <c r="L201" s="165"/>
      <c r="M201" s="165"/>
      <c r="N201" s="165"/>
      <c r="O201" s="165"/>
      <c r="P201" s="166"/>
      <c r="Q201" s="166"/>
      <c r="R201" s="166"/>
      <c r="S201" s="166"/>
      <c r="T201" s="166"/>
      <c r="U201" s="166"/>
      <c r="V201" s="166"/>
      <c r="W201" s="166"/>
      <c r="X201" s="166"/>
      <c r="Y201" s="166"/>
      <c r="Z201" s="166"/>
      <c r="AA201" s="166"/>
      <c r="AB201" s="166"/>
      <c r="AC201" s="166"/>
      <c r="AD201" s="166"/>
    </row>
    <row r="202" spans="2:30" ht="14.25">
      <c r="B202" s="165"/>
      <c r="C202" s="165"/>
      <c r="D202" s="165"/>
      <c r="E202" s="165"/>
      <c r="F202" s="165"/>
      <c r="G202" s="165"/>
      <c r="H202" s="165"/>
      <c r="I202" s="165"/>
      <c r="J202" s="165"/>
      <c r="K202" s="165"/>
      <c r="L202" s="165"/>
      <c r="M202" s="165"/>
      <c r="N202" s="165"/>
      <c r="O202" s="165"/>
      <c r="P202" s="166"/>
      <c r="Q202" s="166"/>
      <c r="R202" s="166"/>
      <c r="S202" s="166"/>
      <c r="T202" s="166"/>
      <c r="U202" s="166"/>
      <c r="V202" s="166"/>
      <c r="W202" s="166"/>
      <c r="X202" s="166"/>
      <c r="Y202" s="166"/>
      <c r="Z202" s="166"/>
      <c r="AA202" s="166"/>
      <c r="AB202" s="166"/>
      <c r="AC202" s="166"/>
      <c r="AD202" s="166"/>
    </row>
    <row r="203" spans="2:30" ht="14.25">
      <c r="B203" s="165"/>
      <c r="C203" s="165"/>
      <c r="D203" s="165"/>
      <c r="E203" s="165"/>
      <c r="F203" s="165"/>
      <c r="G203" s="165"/>
      <c r="H203" s="165"/>
      <c r="I203" s="165"/>
      <c r="J203" s="165"/>
      <c r="K203" s="165"/>
      <c r="L203" s="165"/>
      <c r="M203" s="165"/>
      <c r="N203" s="165"/>
      <c r="O203" s="165"/>
      <c r="P203" s="166"/>
      <c r="Q203" s="166"/>
      <c r="R203" s="166"/>
      <c r="S203" s="166"/>
      <c r="T203" s="166"/>
      <c r="U203" s="166"/>
      <c r="V203" s="166"/>
      <c r="W203" s="166"/>
      <c r="X203" s="166"/>
      <c r="Y203" s="166"/>
      <c r="Z203" s="166"/>
      <c r="AA203" s="166"/>
      <c r="AB203" s="166"/>
      <c r="AC203" s="166"/>
      <c r="AD203" s="166"/>
    </row>
    <row r="204" spans="2:30" ht="14.25">
      <c r="B204" s="165"/>
      <c r="C204" s="165"/>
      <c r="D204" s="165"/>
      <c r="E204" s="165"/>
      <c r="F204" s="165"/>
      <c r="G204" s="165"/>
      <c r="H204" s="165"/>
      <c r="I204" s="165"/>
      <c r="J204" s="165"/>
      <c r="K204" s="165"/>
      <c r="L204" s="165"/>
      <c r="M204" s="165"/>
      <c r="N204" s="165"/>
      <c r="O204" s="165"/>
      <c r="P204" s="166"/>
      <c r="Q204" s="166"/>
      <c r="R204" s="166"/>
      <c r="S204" s="166"/>
      <c r="T204" s="166"/>
      <c r="U204" s="166"/>
      <c r="V204" s="166"/>
      <c r="W204" s="166"/>
      <c r="X204" s="166"/>
      <c r="Y204" s="166"/>
      <c r="Z204" s="166"/>
      <c r="AA204" s="166"/>
      <c r="AB204" s="166"/>
      <c r="AC204" s="166"/>
      <c r="AD204" s="166"/>
    </row>
    <row r="205" spans="2:30" ht="14.25">
      <c r="B205" s="165"/>
      <c r="C205" s="165"/>
      <c r="D205" s="165"/>
      <c r="E205" s="165"/>
      <c r="F205" s="165"/>
      <c r="G205" s="165"/>
      <c r="H205" s="165"/>
      <c r="I205" s="165"/>
      <c r="J205" s="165"/>
      <c r="K205" s="165"/>
      <c r="L205" s="165"/>
      <c r="M205" s="165"/>
      <c r="N205" s="165"/>
      <c r="O205" s="165"/>
      <c r="P205" s="166"/>
      <c r="Q205" s="166"/>
      <c r="R205" s="166"/>
      <c r="S205" s="166"/>
      <c r="T205" s="166"/>
      <c r="U205" s="166"/>
      <c r="V205" s="166"/>
      <c r="W205" s="166"/>
      <c r="X205" s="166"/>
      <c r="Y205" s="166"/>
      <c r="Z205" s="166"/>
      <c r="AA205" s="166"/>
      <c r="AB205" s="166"/>
      <c r="AC205" s="166"/>
      <c r="AD205" s="166"/>
    </row>
    <row r="206" spans="2:30" ht="14.25">
      <c r="B206" s="165"/>
      <c r="C206" s="165"/>
      <c r="D206" s="165"/>
      <c r="E206" s="165"/>
      <c r="F206" s="165"/>
      <c r="G206" s="165"/>
      <c r="H206" s="165"/>
      <c r="I206" s="165"/>
      <c r="J206" s="165"/>
      <c r="K206" s="165"/>
      <c r="L206" s="165"/>
      <c r="M206" s="165"/>
      <c r="N206" s="165"/>
      <c r="O206" s="165"/>
      <c r="P206" s="166"/>
      <c r="Q206" s="166"/>
      <c r="R206" s="166"/>
      <c r="S206" s="166"/>
      <c r="T206" s="166"/>
      <c r="U206" s="166"/>
      <c r="V206" s="166"/>
      <c r="W206" s="166"/>
      <c r="X206" s="166"/>
      <c r="Y206" s="166"/>
      <c r="Z206" s="166"/>
      <c r="AA206" s="166"/>
      <c r="AB206" s="166"/>
      <c r="AC206" s="166"/>
      <c r="AD206" s="166"/>
    </row>
    <row r="207" spans="2:30" ht="14.25">
      <c r="B207" s="165"/>
      <c r="C207" s="165"/>
      <c r="D207" s="165"/>
      <c r="E207" s="165"/>
      <c r="F207" s="165"/>
      <c r="G207" s="165"/>
      <c r="H207" s="165"/>
      <c r="I207" s="165"/>
      <c r="J207" s="165"/>
      <c r="K207" s="165"/>
      <c r="L207" s="165"/>
      <c r="M207" s="165"/>
      <c r="N207" s="165"/>
      <c r="O207" s="165"/>
      <c r="P207" s="166"/>
      <c r="Q207" s="166"/>
      <c r="R207" s="166"/>
      <c r="S207" s="166"/>
      <c r="T207" s="166"/>
      <c r="U207" s="166"/>
      <c r="V207" s="166"/>
      <c r="W207" s="166"/>
      <c r="X207" s="166"/>
      <c r="Y207" s="166"/>
      <c r="Z207" s="166"/>
      <c r="AA207" s="166"/>
      <c r="AB207" s="166"/>
      <c r="AC207" s="166"/>
      <c r="AD207" s="166"/>
    </row>
    <row r="208" spans="2:30" ht="14.25">
      <c r="B208" s="165"/>
      <c r="C208" s="165"/>
      <c r="D208" s="165"/>
      <c r="E208" s="165"/>
      <c r="F208" s="165"/>
      <c r="G208" s="165"/>
      <c r="H208" s="165"/>
      <c r="I208" s="165"/>
      <c r="J208" s="165"/>
      <c r="K208" s="165"/>
      <c r="L208" s="165"/>
      <c r="M208" s="165"/>
      <c r="N208" s="165"/>
      <c r="O208" s="165"/>
      <c r="P208" s="166"/>
      <c r="Q208" s="166"/>
      <c r="R208" s="166"/>
      <c r="S208" s="166"/>
      <c r="T208" s="166"/>
      <c r="U208" s="166"/>
      <c r="V208" s="166"/>
      <c r="W208" s="166"/>
      <c r="X208" s="166"/>
      <c r="Y208" s="166"/>
      <c r="Z208" s="166"/>
      <c r="AA208" s="166"/>
      <c r="AB208" s="166"/>
      <c r="AC208" s="166"/>
      <c r="AD208" s="166"/>
    </row>
    <row r="209" spans="2:30" ht="14.25">
      <c r="B209" s="165"/>
      <c r="C209" s="165"/>
      <c r="D209" s="165"/>
      <c r="E209" s="165"/>
      <c r="F209" s="165"/>
      <c r="G209" s="165"/>
      <c r="H209" s="165"/>
      <c r="I209" s="165"/>
      <c r="J209" s="165"/>
      <c r="K209" s="165"/>
      <c r="L209" s="165"/>
      <c r="M209" s="165"/>
      <c r="N209" s="165"/>
      <c r="O209" s="165"/>
      <c r="P209" s="166"/>
      <c r="Q209" s="166"/>
      <c r="R209" s="166"/>
      <c r="S209" s="166"/>
      <c r="T209" s="166"/>
      <c r="U209" s="166"/>
      <c r="V209" s="166"/>
      <c r="W209" s="166"/>
      <c r="X209" s="166"/>
      <c r="Y209" s="166"/>
      <c r="Z209" s="166"/>
      <c r="AA209" s="166"/>
      <c r="AB209" s="166"/>
      <c r="AC209" s="166"/>
      <c r="AD209" s="166"/>
    </row>
    <row r="210" spans="2:30" ht="14.25">
      <c r="B210" s="165"/>
      <c r="C210" s="165"/>
      <c r="D210" s="165"/>
      <c r="E210" s="165"/>
      <c r="F210" s="165"/>
      <c r="G210" s="165"/>
      <c r="H210" s="165"/>
      <c r="I210" s="165"/>
      <c r="J210" s="165"/>
      <c r="K210" s="165"/>
      <c r="L210" s="165"/>
      <c r="M210" s="165"/>
      <c r="N210" s="165"/>
      <c r="O210" s="165"/>
      <c r="P210" s="166"/>
      <c r="Q210" s="166"/>
      <c r="R210" s="166"/>
      <c r="S210" s="166"/>
      <c r="T210" s="166"/>
      <c r="U210" s="166"/>
      <c r="V210" s="166"/>
      <c r="W210" s="166"/>
      <c r="X210" s="166"/>
      <c r="Y210" s="166"/>
      <c r="Z210" s="166"/>
      <c r="AA210" s="166"/>
      <c r="AB210" s="166"/>
      <c r="AC210" s="166"/>
      <c r="AD210" s="166"/>
    </row>
    <row r="211" spans="2:30" ht="14.25">
      <c r="B211" s="165"/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6"/>
      <c r="Q211" s="166"/>
      <c r="R211" s="166"/>
      <c r="S211" s="166"/>
      <c r="T211" s="166"/>
      <c r="U211" s="166"/>
      <c r="V211" s="166"/>
      <c r="W211" s="166"/>
      <c r="X211" s="166"/>
      <c r="Y211" s="166"/>
      <c r="Z211" s="166"/>
      <c r="AA211" s="166"/>
      <c r="AB211" s="166"/>
      <c r="AC211" s="166"/>
      <c r="AD211" s="166"/>
    </row>
    <row r="212" spans="2:30" ht="14.25">
      <c r="B212" s="165"/>
      <c r="C212" s="165"/>
      <c r="D212" s="165"/>
      <c r="E212" s="165"/>
      <c r="F212" s="165"/>
      <c r="G212" s="165"/>
      <c r="H212" s="165"/>
      <c r="I212" s="165"/>
      <c r="J212" s="165"/>
      <c r="K212" s="165"/>
      <c r="L212" s="165"/>
      <c r="M212" s="165"/>
      <c r="N212" s="165"/>
      <c r="O212" s="165"/>
      <c r="P212" s="166"/>
      <c r="Q212" s="166"/>
      <c r="R212" s="166"/>
      <c r="S212" s="166"/>
      <c r="T212" s="166"/>
      <c r="U212" s="166"/>
      <c r="V212" s="166"/>
      <c r="W212" s="166"/>
      <c r="X212" s="166"/>
      <c r="Y212" s="166"/>
      <c r="Z212" s="166"/>
      <c r="AA212" s="166"/>
      <c r="AB212" s="166"/>
      <c r="AC212" s="166"/>
      <c r="AD212" s="166"/>
    </row>
    <row r="213" spans="2:30" ht="14.25">
      <c r="B213" s="165"/>
      <c r="C213" s="165"/>
      <c r="D213" s="165"/>
      <c r="E213" s="165"/>
      <c r="F213" s="165"/>
      <c r="G213" s="165"/>
      <c r="H213" s="165"/>
      <c r="I213" s="165"/>
      <c r="J213" s="165"/>
      <c r="K213" s="165"/>
      <c r="L213" s="165"/>
      <c r="M213" s="165"/>
      <c r="N213" s="165"/>
      <c r="O213" s="165"/>
      <c r="P213" s="166"/>
      <c r="Q213" s="166"/>
      <c r="R213" s="166"/>
      <c r="S213" s="166"/>
      <c r="T213" s="166"/>
      <c r="U213" s="166"/>
      <c r="V213" s="166"/>
      <c r="W213" s="166"/>
      <c r="X213" s="166"/>
      <c r="Y213" s="166"/>
      <c r="Z213" s="166"/>
      <c r="AA213" s="166"/>
      <c r="AB213" s="166"/>
      <c r="AC213" s="166"/>
      <c r="AD213" s="166"/>
    </row>
    <row r="214" spans="2:30" ht="14.25">
      <c r="B214" s="165"/>
      <c r="C214" s="165"/>
      <c r="D214" s="165"/>
      <c r="E214" s="165"/>
      <c r="F214" s="165"/>
      <c r="G214" s="165"/>
      <c r="H214" s="165"/>
      <c r="I214" s="165"/>
      <c r="J214" s="165"/>
      <c r="K214" s="165"/>
      <c r="L214" s="165"/>
      <c r="M214" s="165"/>
      <c r="N214" s="165"/>
      <c r="O214" s="165"/>
      <c r="P214" s="166"/>
      <c r="Q214" s="166"/>
      <c r="R214" s="166"/>
      <c r="S214" s="166"/>
      <c r="T214" s="166"/>
      <c r="U214" s="166"/>
      <c r="V214" s="166"/>
      <c r="W214" s="166"/>
      <c r="X214" s="166"/>
      <c r="Y214" s="166"/>
      <c r="Z214" s="166"/>
      <c r="AA214" s="166"/>
      <c r="AB214" s="166"/>
      <c r="AC214" s="166"/>
      <c r="AD214" s="166"/>
    </row>
    <row r="215" spans="2:30" ht="14.25">
      <c r="B215" s="165"/>
      <c r="C215" s="165"/>
      <c r="D215" s="165"/>
      <c r="E215" s="165"/>
      <c r="F215" s="165"/>
      <c r="G215" s="165"/>
      <c r="H215" s="165"/>
      <c r="I215" s="165"/>
      <c r="J215" s="165"/>
      <c r="K215" s="165"/>
      <c r="L215" s="165"/>
      <c r="M215" s="165"/>
      <c r="N215" s="165"/>
      <c r="O215" s="165"/>
      <c r="P215" s="166"/>
      <c r="Q215" s="166"/>
      <c r="R215" s="166"/>
      <c r="S215" s="166"/>
      <c r="T215" s="166"/>
      <c r="U215" s="166"/>
      <c r="V215" s="166"/>
      <c r="W215" s="166"/>
      <c r="X215" s="166"/>
      <c r="Y215" s="166"/>
      <c r="Z215" s="166"/>
      <c r="AA215" s="166"/>
      <c r="AB215" s="166"/>
      <c r="AC215" s="166"/>
      <c r="AD215" s="166"/>
    </row>
    <row r="216" spans="2:30" ht="14.25">
      <c r="B216" s="165"/>
      <c r="C216" s="165"/>
      <c r="D216" s="165"/>
      <c r="E216" s="165"/>
      <c r="F216" s="165"/>
      <c r="G216" s="165"/>
      <c r="H216" s="165"/>
      <c r="I216" s="165"/>
      <c r="J216" s="165"/>
      <c r="K216" s="165"/>
      <c r="L216" s="165"/>
      <c r="M216" s="165"/>
      <c r="N216" s="165"/>
      <c r="O216" s="165"/>
      <c r="P216" s="166"/>
      <c r="Q216" s="166"/>
      <c r="R216" s="166"/>
      <c r="S216" s="166"/>
      <c r="T216" s="166"/>
      <c r="U216" s="166"/>
      <c r="V216" s="166"/>
      <c r="W216" s="166"/>
      <c r="X216" s="166"/>
      <c r="Y216" s="166"/>
      <c r="Z216" s="166"/>
      <c r="AA216" s="166"/>
      <c r="AB216" s="166"/>
      <c r="AC216" s="166"/>
      <c r="AD216" s="166"/>
    </row>
    <row r="217" spans="2:30" ht="14.25">
      <c r="B217" s="165"/>
      <c r="C217" s="165"/>
      <c r="D217" s="165"/>
      <c r="E217" s="165"/>
      <c r="F217" s="165"/>
      <c r="G217" s="165"/>
      <c r="H217" s="165"/>
      <c r="I217" s="165"/>
      <c r="J217" s="165"/>
      <c r="K217" s="165"/>
      <c r="L217" s="165"/>
      <c r="M217" s="165"/>
      <c r="N217" s="165"/>
      <c r="O217" s="165"/>
      <c r="P217" s="166"/>
      <c r="Q217" s="166"/>
      <c r="R217" s="166"/>
      <c r="S217" s="166"/>
      <c r="T217" s="166"/>
      <c r="U217" s="166"/>
      <c r="V217" s="166"/>
      <c r="W217" s="166"/>
      <c r="X217" s="166"/>
      <c r="Y217" s="166"/>
      <c r="Z217" s="166"/>
      <c r="AA217" s="166"/>
      <c r="AB217" s="166"/>
      <c r="AC217" s="166"/>
      <c r="AD217" s="166"/>
    </row>
    <row r="218" spans="2:30" ht="14.25">
      <c r="B218" s="165"/>
      <c r="C218" s="165"/>
      <c r="D218" s="165"/>
      <c r="E218" s="165"/>
      <c r="F218" s="165"/>
      <c r="G218" s="165"/>
      <c r="H218" s="165"/>
      <c r="I218" s="165"/>
      <c r="J218" s="165"/>
      <c r="K218" s="165"/>
      <c r="L218" s="165"/>
      <c r="M218" s="165"/>
      <c r="N218" s="165"/>
      <c r="O218" s="165"/>
      <c r="P218" s="166"/>
      <c r="Q218" s="166"/>
      <c r="R218" s="166"/>
      <c r="S218" s="166"/>
      <c r="T218" s="166"/>
      <c r="U218" s="166"/>
      <c r="V218" s="166"/>
      <c r="W218" s="166"/>
      <c r="X218" s="166"/>
      <c r="Y218" s="166"/>
      <c r="Z218" s="166"/>
      <c r="AA218" s="166"/>
      <c r="AB218" s="166"/>
      <c r="AC218" s="166"/>
      <c r="AD218" s="166"/>
    </row>
    <row r="219" spans="2:30" ht="14.25">
      <c r="B219" s="165"/>
      <c r="C219" s="165"/>
      <c r="D219" s="165"/>
      <c r="E219" s="165"/>
      <c r="F219" s="165"/>
      <c r="G219" s="165"/>
      <c r="H219" s="165"/>
      <c r="I219" s="165"/>
      <c r="J219" s="165"/>
      <c r="K219" s="165"/>
      <c r="L219" s="165"/>
      <c r="M219" s="165"/>
      <c r="N219" s="165"/>
      <c r="O219" s="165"/>
      <c r="P219" s="166"/>
      <c r="Q219" s="166"/>
      <c r="R219" s="166"/>
      <c r="S219" s="166"/>
      <c r="T219" s="166"/>
      <c r="U219" s="166"/>
      <c r="V219" s="166"/>
      <c r="W219" s="166"/>
      <c r="X219" s="166"/>
      <c r="Y219" s="166"/>
      <c r="Z219" s="166"/>
      <c r="AA219" s="166"/>
      <c r="AB219" s="166"/>
      <c r="AC219" s="166"/>
      <c r="AD219" s="166"/>
    </row>
    <row r="220" spans="2:30" ht="14.25">
      <c r="B220" s="165"/>
      <c r="C220" s="165"/>
      <c r="D220" s="165"/>
      <c r="E220" s="165"/>
      <c r="F220" s="165"/>
      <c r="G220" s="165"/>
      <c r="H220" s="165"/>
      <c r="I220" s="165"/>
      <c r="J220" s="165"/>
      <c r="K220" s="165"/>
      <c r="L220" s="165"/>
      <c r="M220" s="165"/>
      <c r="N220" s="165"/>
      <c r="O220" s="165"/>
      <c r="P220" s="166"/>
      <c r="Q220" s="166"/>
      <c r="R220" s="166"/>
      <c r="S220" s="166"/>
      <c r="T220" s="166"/>
      <c r="U220" s="166"/>
      <c r="V220" s="166"/>
      <c r="W220" s="166"/>
      <c r="X220" s="166"/>
      <c r="Y220" s="166"/>
      <c r="Z220" s="166"/>
      <c r="AA220" s="166"/>
      <c r="AB220" s="166"/>
      <c r="AC220" s="166"/>
      <c r="AD220" s="166"/>
    </row>
    <row r="221" spans="2:30" ht="14.25">
      <c r="B221" s="165"/>
      <c r="C221" s="165"/>
      <c r="D221" s="165"/>
      <c r="E221" s="165"/>
      <c r="F221" s="165"/>
      <c r="G221" s="165"/>
      <c r="H221" s="165"/>
      <c r="I221" s="165"/>
      <c r="J221" s="165"/>
      <c r="K221" s="165"/>
      <c r="L221" s="165"/>
      <c r="M221" s="165"/>
      <c r="N221" s="165"/>
      <c r="O221" s="165"/>
      <c r="P221" s="166"/>
      <c r="Q221" s="166"/>
      <c r="R221" s="166"/>
      <c r="S221" s="166"/>
      <c r="T221" s="166"/>
      <c r="U221" s="166"/>
      <c r="V221" s="166"/>
      <c r="W221" s="166"/>
      <c r="X221" s="166"/>
      <c r="Y221" s="166"/>
      <c r="Z221" s="166"/>
      <c r="AA221" s="166"/>
      <c r="AB221" s="166"/>
      <c r="AC221" s="166"/>
      <c r="AD221" s="166"/>
    </row>
    <row r="222" spans="2:30" ht="14.25">
      <c r="B222" s="165"/>
      <c r="C222" s="165"/>
      <c r="D222" s="165"/>
      <c r="E222" s="165"/>
      <c r="F222" s="165"/>
      <c r="G222" s="165"/>
      <c r="H222" s="165"/>
      <c r="I222" s="165"/>
      <c r="J222" s="165"/>
      <c r="K222" s="165"/>
      <c r="L222" s="165"/>
      <c r="M222" s="165"/>
      <c r="N222" s="165"/>
      <c r="O222" s="165"/>
      <c r="P222" s="166"/>
      <c r="Q222" s="166"/>
      <c r="R222" s="166"/>
      <c r="S222" s="166"/>
      <c r="T222" s="166"/>
      <c r="U222" s="166"/>
      <c r="V222" s="166"/>
      <c r="W222" s="166"/>
      <c r="X222" s="166"/>
      <c r="Y222" s="166"/>
      <c r="Z222" s="166"/>
      <c r="AA222" s="166"/>
      <c r="AB222" s="166"/>
      <c r="AC222" s="166"/>
      <c r="AD222" s="166"/>
    </row>
    <row r="223" spans="2:30" ht="14.25">
      <c r="B223" s="165"/>
      <c r="C223" s="165"/>
      <c r="D223" s="165"/>
      <c r="E223" s="165"/>
      <c r="F223" s="165"/>
      <c r="G223" s="165"/>
      <c r="H223" s="165"/>
      <c r="I223" s="165"/>
      <c r="J223" s="165"/>
      <c r="K223" s="165"/>
      <c r="L223" s="165"/>
      <c r="M223" s="165"/>
      <c r="N223" s="165"/>
      <c r="O223" s="165"/>
      <c r="P223" s="166"/>
      <c r="Q223" s="166"/>
      <c r="R223" s="166"/>
      <c r="S223" s="166"/>
      <c r="T223" s="166"/>
      <c r="U223" s="166"/>
      <c r="V223" s="166"/>
      <c r="W223" s="166"/>
      <c r="X223" s="166"/>
      <c r="Y223" s="166"/>
      <c r="Z223" s="166"/>
      <c r="AA223" s="166"/>
      <c r="AB223" s="166"/>
      <c r="AC223" s="166"/>
      <c r="AD223" s="166"/>
    </row>
    <row r="224" spans="2:30" ht="14.25">
      <c r="B224" s="165"/>
      <c r="C224" s="165"/>
      <c r="D224" s="165"/>
      <c r="E224" s="165"/>
      <c r="F224" s="165"/>
      <c r="G224" s="165"/>
      <c r="H224" s="165"/>
      <c r="I224" s="165"/>
      <c r="J224" s="165"/>
      <c r="K224" s="165"/>
      <c r="L224" s="165"/>
      <c r="M224" s="165"/>
      <c r="N224" s="165"/>
      <c r="O224" s="165"/>
      <c r="P224" s="166"/>
      <c r="Q224" s="166"/>
      <c r="R224" s="166"/>
      <c r="S224" s="166"/>
      <c r="T224" s="166"/>
      <c r="U224" s="166"/>
      <c r="V224" s="166"/>
      <c r="W224" s="166"/>
      <c r="X224" s="166"/>
      <c r="Y224" s="166"/>
      <c r="Z224" s="166"/>
      <c r="AA224" s="166"/>
      <c r="AB224" s="166"/>
      <c r="AC224" s="166"/>
      <c r="AD224" s="166"/>
    </row>
    <row r="225" spans="2:30" ht="14.25">
      <c r="B225" s="165"/>
      <c r="C225" s="165"/>
      <c r="D225" s="165"/>
      <c r="E225" s="165"/>
      <c r="F225" s="165"/>
      <c r="G225" s="165"/>
      <c r="H225" s="165"/>
      <c r="I225" s="165"/>
      <c r="J225" s="165"/>
      <c r="K225" s="165"/>
      <c r="L225" s="165"/>
      <c r="M225" s="165"/>
      <c r="N225" s="165"/>
      <c r="O225" s="165"/>
      <c r="P225" s="166"/>
      <c r="Q225" s="166"/>
      <c r="R225" s="166"/>
      <c r="S225" s="166"/>
      <c r="T225" s="166"/>
      <c r="U225" s="166"/>
      <c r="V225" s="166"/>
      <c r="W225" s="166"/>
      <c r="X225" s="166"/>
      <c r="Y225" s="166"/>
      <c r="Z225" s="166"/>
      <c r="AA225" s="166"/>
      <c r="AB225" s="166"/>
      <c r="AC225" s="166"/>
      <c r="AD225" s="166"/>
    </row>
    <row r="226" spans="2:30" ht="14.25">
      <c r="B226" s="165"/>
      <c r="C226" s="165"/>
      <c r="D226" s="165"/>
      <c r="E226" s="165"/>
      <c r="F226" s="165"/>
      <c r="G226" s="165"/>
      <c r="H226" s="165"/>
      <c r="I226" s="165"/>
      <c r="J226" s="165"/>
      <c r="K226" s="165"/>
      <c r="L226" s="165"/>
      <c r="M226" s="165"/>
      <c r="N226" s="165"/>
      <c r="O226" s="165"/>
      <c r="P226" s="166"/>
      <c r="Q226" s="166"/>
      <c r="R226" s="166"/>
      <c r="S226" s="166"/>
      <c r="T226" s="166"/>
      <c r="U226" s="166"/>
      <c r="V226" s="166"/>
      <c r="W226" s="166"/>
      <c r="X226" s="166"/>
      <c r="Y226" s="166"/>
      <c r="Z226" s="166"/>
      <c r="AA226" s="166"/>
      <c r="AB226" s="166"/>
      <c r="AC226" s="166"/>
      <c r="AD226" s="166"/>
    </row>
    <row r="227" spans="2:30" ht="14.25">
      <c r="B227" s="165"/>
      <c r="C227" s="165"/>
      <c r="D227" s="165"/>
      <c r="E227" s="165"/>
      <c r="F227" s="165"/>
      <c r="G227" s="165"/>
      <c r="H227" s="165"/>
      <c r="I227" s="165"/>
      <c r="J227" s="165"/>
      <c r="K227" s="165"/>
      <c r="L227" s="165"/>
      <c r="M227" s="165"/>
      <c r="N227" s="165"/>
      <c r="O227" s="165"/>
      <c r="P227" s="166"/>
      <c r="Q227" s="166"/>
      <c r="R227" s="166"/>
      <c r="S227" s="166"/>
      <c r="T227" s="166"/>
      <c r="U227" s="166"/>
      <c r="V227" s="166"/>
      <c r="W227" s="166"/>
      <c r="X227" s="166"/>
      <c r="Y227" s="166"/>
      <c r="Z227" s="166"/>
      <c r="AA227" s="166"/>
      <c r="AB227" s="166"/>
      <c r="AC227" s="166"/>
      <c r="AD227" s="166"/>
    </row>
    <row r="228" spans="2:30" ht="14.25">
      <c r="B228" s="165"/>
      <c r="C228" s="165"/>
      <c r="D228" s="165"/>
      <c r="E228" s="165"/>
      <c r="F228" s="165"/>
      <c r="G228" s="165"/>
      <c r="H228" s="165"/>
      <c r="I228" s="165"/>
      <c r="J228" s="165"/>
      <c r="K228" s="165"/>
      <c r="L228" s="165"/>
      <c r="M228" s="165"/>
      <c r="N228" s="165"/>
      <c r="O228" s="165"/>
      <c r="P228" s="166"/>
      <c r="Q228" s="166"/>
      <c r="R228" s="166"/>
      <c r="S228" s="166"/>
      <c r="T228" s="166"/>
      <c r="U228" s="166"/>
      <c r="V228" s="166"/>
      <c r="W228" s="166"/>
      <c r="X228" s="166"/>
      <c r="Y228" s="166"/>
      <c r="Z228" s="166"/>
      <c r="AA228" s="166"/>
      <c r="AB228" s="166"/>
      <c r="AC228" s="166"/>
      <c r="AD228" s="166"/>
    </row>
    <row r="229" spans="2:30" ht="14.25">
      <c r="B229" s="165"/>
      <c r="C229" s="165"/>
      <c r="D229" s="165"/>
      <c r="E229" s="165"/>
      <c r="F229" s="165"/>
      <c r="G229" s="165"/>
      <c r="H229" s="165"/>
      <c r="I229" s="165"/>
      <c r="J229" s="165"/>
      <c r="K229" s="165"/>
      <c r="L229" s="165"/>
      <c r="M229" s="165"/>
      <c r="N229" s="165"/>
      <c r="O229" s="165"/>
      <c r="P229" s="166"/>
      <c r="Q229" s="166"/>
      <c r="R229" s="166"/>
      <c r="S229" s="166"/>
      <c r="T229" s="166"/>
      <c r="U229" s="166"/>
      <c r="V229" s="166"/>
      <c r="W229" s="166"/>
      <c r="X229" s="166"/>
      <c r="Y229" s="166"/>
      <c r="Z229" s="166"/>
      <c r="AA229" s="166"/>
      <c r="AB229" s="166"/>
      <c r="AC229" s="166"/>
      <c r="AD229" s="166"/>
    </row>
    <row r="230" spans="2:30" ht="14.25">
      <c r="B230" s="165"/>
      <c r="C230" s="165"/>
      <c r="D230" s="165"/>
      <c r="E230" s="165"/>
      <c r="F230" s="165"/>
      <c r="G230" s="165"/>
      <c r="H230" s="165"/>
      <c r="I230" s="165"/>
      <c r="J230" s="165"/>
      <c r="K230" s="165"/>
      <c r="L230" s="165"/>
      <c r="M230" s="165"/>
      <c r="N230" s="165"/>
      <c r="O230" s="165"/>
      <c r="P230" s="166"/>
      <c r="Q230" s="166"/>
      <c r="R230" s="166"/>
      <c r="S230" s="166"/>
      <c r="T230" s="166"/>
      <c r="U230" s="166"/>
      <c r="V230" s="166"/>
      <c r="W230" s="166"/>
      <c r="X230" s="166"/>
      <c r="Y230" s="166"/>
      <c r="Z230" s="166"/>
      <c r="AA230" s="166"/>
      <c r="AB230" s="166"/>
      <c r="AC230" s="166"/>
      <c r="AD230" s="166"/>
    </row>
    <row r="231" spans="2:30" ht="14.25">
      <c r="B231" s="165"/>
      <c r="C231" s="165"/>
      <c r="D231" s="165"/>
      <c r="E231" s="165"/>
      <c r="F231" s="165"/>
      <c r="G231" s="165"/>
      <c r="H231" s="165"/>
      <c r="I231" s="165"/>
      <c r="J231" s="165"/>
      <c r="K231" s="165"/>
      <c r="L231" s="165"/>
      <c r="M231" s="165"/>
      <c r="N231" s="165"/>
      <c r="O231" s="165"/>
      <c r="P231" s="166"/>
      <c r="Q231" s="166"/>
      <c r="R231" s="166"/>
      <c r="S231" s="166"/>
      <c r="T231" s="166"/>
      <c r="U231" s="166"/>
      <c r="V231" s="166"/>
      <c r="W231" s="166"/>
      <c r="X231" s="166"/>
      <c r="Y231" s="166"/>
      <c r="Z231" s="166"/>
      <c r="AA231" s="166"/>
      <c r="AB231" s="166"/>
      <c r="AC231" s="166"/>
      <c r="AD231" s="166"/>
    </row>
    <row r="232" spans="2:30" ht="14.25">
      <c r="B232" s="165"/>
      <c r="C232" s="165"/>
      <c r="D232" s="165"/>
      <c r="E232" s="165"/>
      <c r="F232" s="165"/>
      <c r="G232" s="165"/>
      <c r="H232" s="165"/>
      <c r="I232" s="165"/>
      <c r="J232" s="165"/>
      <c r="K232" s="165"/>
      <c r="L232" s="165"/>
      <c r="M232" s="165"/>
      <c r="N232" s="165"/>
      <c r="O232" s="165"/>
      <c r="P232" s="166"/>
      <c r="Q232" s="166"/>
      <c r="R232" s="166"/>
      <c r="S232" s="166"/>
      <c r="T232" s="166"/>
      <c r="U232" s="166"/>
      <c r="V232" s="166"/>
      <c r="W232" s="166"/>
      <c r="X232" s="166"/>
      <c r="Y232" s="166"/>
      <c r="Z232" s="166"/>
      <c r="AA232" s="166"/>
      <c r="AB232" s="166"/>
      <c r="AC232" s="166"/>
      <c r="AD232" s="166"/>
    </row>
    <row r="233" spans="2:30" ht="14.25">
      <c r="B233" s="165"/>
      <c r="C233" s="165"/>
      <c r="D233" s="165"/>
      <c r="E233" s="165"/>
      <c r="F233" s="165"/>
      <c r="G233" s="165"/>
      <c r="H233" s="165"/>
      <c r="I233" s="165"/>
      <c r="J233" s="165"/>
      <c r="K233" s="165"/>
      <c r="L233" s="165"/>
      <c r="M233" s="165"/>
      <c r="N233" s="165"/>
      <c r="O233" s="165"/>
      <c r="P233" s="166"/>
      <c r="Q233" s="166"/>
      <c r="R233" s="166"/>
      <c r="S233" s="166"/>
      <c r="T233" s="166"/>
      <c r="U233" s="166"/>
      <c r="V233" s="166"/>
      <c r="W233" s="166"/>
      <c r="X233" s="166"/>
      <c r="Y233" s="166"/>
      <c r="Z233" s="166"/>
      <c r="AA233" s="166"/>
      <c r="AB233" s="166"/>
      <c r="AC233" s="166"/>
      <c r="AD233" s="166"/>
    </row>
    <row r="234" spans="2:30" ht="14.25">
      <c r="B234" s="165"/>
      <c r="C234" s="165"/>
      <c r="D234" s="165"/>
      <c r="E234" s="165"/>
      <c r="F234" s="165"/>
      <c r="G234" s="165"/>
      <c r="H234" s="165"/>
      <c r="I234" s="165"/>
      <c r="J234" s="165"/>
      <c r="K234" s="165"/>
      <c r="L234" s="165"/>
      <c r="M234" s="165"/>
      <c r="N234" s="165"/>
      <c r="O234" s="165"/>
      <c r="P234" s="166"/>
      <c r="Q234" s="166"/>
      <c r="R234" s="166"/>
      <c r="S234" s="166"/>
      <c r="T234" s="166"/>
      <c r="U234" s="166"/>
      <c r="V234" s="166"/>
      <c r="W234" s="166"/>
      <c r="X234" s="166"/>
      <c r="Y234" s="166"/>
      <c r="Z234" s="166"/>
      <c r="AA234" s="166"/>
      <c r="AB234" s="166"/>
      <c r="AC234" s="166"/>
      <c r="AD234" s="166"/>
    </row>
    <row r="235" spans="2:30" ht="14.25">
      <c r="B235" s="165"/>
      <c r="C235" s="165"/>
      <c r="D235" s="165"/>
      <c r="E235" s="165"/>
      <c r="F235" s="165"/>
      <c r="G235" s="165"/>
      <c r="H235" s="165"/>
      <c r="I235" s="165"/>
      <c r="J235" s="165"/>
      <c r="K235" s="165"/>
      <c r="L235" s="165"/>
      <c r="M235" s="165"/>
      <c r="N235" s="165"/>
      <c r="O235" s="165"/>
      <c r="P235" s="166"/>
      <c r="Q235" s="166"/>
      <c r="R235" s="166"/>
      <c r="S235" s="166"/>
      <c r="T235" s="166"/>
      <c r="U235" s="166"/>
      <c r="V235" s="166"/>
      <c r="W235" s="166"/>
      <c r="X235" s="166"/>
      <c r="Y235" s="166"/>
      <c r="Z235" s="166"/>
      <c r="AA235" s="166"/>
      <c r="AB235" s="166"/>
      <c r="AC235" s="166"/>
      <c r="AD235" s="166"/>
    </row>
    <row r="236" spans="2:30" ht="14.25">
      <c r="B236" s="165"/>
      <c r="C236" s="165"/>
      <c r="D236" s="165"/>
      <c r="E236" s="165"/>
      <c r="F236" s="165"/>
      <c r="G236" s="165"/>
      <c r="H236" s="165"/>
      <c r="I236" s="165"/>
      <c r="J236" s="165"/>
      <c r="K236" s="165"/>
      <c r="L236" s="165"/>
      <c r="M236" s="165"/>
      <c r="N236" s="165"/>
      <c r="O236" s="165"/>
      <c r="P236" s="166"/>
      <c r="Q236" s="166"/>
      <c r="R236" s="166"/>
      <c r="S236" s="166"/>
      <c r="T236" s="166"/>
      <c r="U236" s="166"/>
      <c r="V236" s="166"/>
      <c r="W236" s="166"/>
      <c r="X236" s="166"/>
      <c r="Y236" s="166"/>
      <c r="Z236" s="166"/>
      <c r="AA236" s="166"/>
      <c r="AB236" s="166"/>
      <c r="AC236" s="166"/>
      <c r="AD236" s="166"/>
    </row>
    <row r="237" spans="2:30" ht="14.25">
      <c r="B237" s="165"/>
      <c r="C237" s="165"/>
      <c r="D237" s="165"/>
      <c r="E237" s="165"/>
      <c r="F237" s="165"/>
      <c r="G237" s="165"/>
      <c r="H237" s="165"/>
      <c r="I237" s="165"/>
      <c r="J237" s="165"/>
      <c r="K237" s="165"/>
      <c r="L237" s="165"/>
      <c r="M237" s="165"/>
      <c r="N237" s="165"/>
      <c r="O237" s="165"/>
      <c r="P237" s="166"/>
      <c r="Q237" s="166"/>
      <c r="R237" s="166"/>
      <c r="S237" s="166"/>
      <c r="T237" s="166"/>
      <c r="U237" s="166"/>
      <c r="V237" s="166"/>
      <c r="W237" s="166"/>
      <c r="X237" s="166"/>
      <c r="Y237" s="166"/>
      <c r="Z237" s="166"/>
      <c r="AA237" s="166"/>
      <c r="AB237" s="166"/>
      <c r="AC237" s="166"/>
      <c r="AD237" s="166"/>
    </row>
    <row r="238" spans="2:30" ht="14.25">
      <c r="B238" s="165"/>
      <c r="C238" s="165"/>
      <c r="D238" s="165"/>
      <c r="E238" s="165"/>
      <c r="F238" s="165"/>
      <c r="G238" s="165"/>
      <c r="H238" s="165"/>
      <c r="I238" s="165"/>
      <c r="J238" s="165"/>
      <c r="K238" s="165"/>
      <c r="L238" s="165"/>
      <c r="M238" s="165"/>
      <c r="N238" s="165"/>
      <c r="O238" s="165"/>
      <c r="P238" s="166"/>
      <c r="Q238" s="166"/>
      <c r="R238" s="166"/>
      <c r="S238" s="166"/>
      <c r="T238" s="166"/>
      <c r="U238" s="166"/>
      <c r="V238" s="166"/>
      <c r="W238" s="166"/>
      <c r="X238" s="166"/>
      <c r="Y238" s="166"/>
      <c r="Z238" s="166"/>
      <c r="AA238" s="166"/>
      <c r="AB238" s="166"/>
      <c r="AC238" s="166"/>
      <c r="AD238" s="166"/>
    </row>
    <row r="239" spans="2:30" ht="14.25">
      <c r="B239" s="165"/>
      <c r="C239" s="165"/>
      <c r="D239" s="165"/>
      <c r="E239" s="165"/>
      <c r="F239" s="165"/>
      <c r="G239" s="165"/>
      <c r="H239" s="165"/>
      <c r="I239" s="165"/>
      <c r="J239" s="165"/>
      <c r="K239" s="165"/>
      <c r="L239" s="165"/>
      <c r="M239" s="165"/>
      <c r="N239" s="165"/>
      <c r="O239" s="165"/>
      <c r="P239" s="166"/>
      <c r="Q239" s="166"/>
      <c r="R239" s="166"/>
      <c r="S239" s="166"/>
      <c r="T239" s="166"/>
      <c r="U239" s="166"/>
      <c r="V239" s="166"/>
      <c r="W239" s="166"/>
      <c r="X239" s="166"/>
      <c r="Y239" s="166"/>
      <c r="Z239" s="166"/>
      <c r="AA239" s="166"/>
      <c r="AB239" s="166"/>
      <c r="AC239" s="166"/>
      <c r="AD239" s="166"/>
    </row>
    <row r="240" spans="2:30" ht="14.25">
      <c r="B240" s="165"/>
      <c r="C240" s="165"/>
      <c r="D240" s="165"/>
      <c r="E240" s="165"/>
      <c r="F240" s="165"/>
      <c r="G240" s="165"/>
      <c r="H240" s="165"/>
      <c r="I240" s="165"/>
      <c r="J240" s="165"/>
      <c r="K240" s="165"/>
      <c r="L240" s="165"/>
      <c r="M240" s="165"/>
      <c r="N240" s="165"/>
      <c r="O240" s="165"/>
      <c r="P240" s="166"/>
      <c r="Q240" s="166"/>
      <c r="R240" s="166"/>
      <c r="S240" s="166"/>
      <c r="T240" s="166"/>
      <c r="U240" s="166"/>
      <c r="V240" s="166"/>
      <c r="W240" s="166"/>
      <c r="X240" s="166"/>
      <c r="Y240" s="166"/>
      <c r="Z240" s="166"/>
      <c r="AA240" s="166"/>
      <c r="AB240" s="166"/>
      <c r="AC240" s="166"/>
      <c r="AD240" s="166"/>
    </row>
    <row r="241" spans="2:30" ht="14.25">
      <c r="B241" s="165"/>
      <c r="C241" s="165"/>
      <c r="D241" s="165"/>
      <c r="E241" s="165"/>
      <c r="F241" s="165"/>
      <c r="G241" s="165"/>
      <c r="H241" s="165"/>
      <c r="I241" s="165"/>
      <c r="J241" s="165"/>
      <c r="K241" s="165"/>
      <c r="L241" s="165"/>
      <c r="M241" s="165"/>
      <c r="N241" s="165"/>
      <c r="O241" s="165"/>
      <c r="P241" s="166"/>
      <c r="Q241" s="166"/>
      <c r="R241" s="166"/>
      <c r="S241" s="166"/>
      <c r="T241" s="166"/>
      <c r="U241" s="166"/>
      <c r="V241" s="166"/>
      <c r="W241" s="166"/>
      <c r="X241" s="166"/>
      <c r="Y241" s="166"/>
      <c r="Z241" s="166"/>
      <c r="AA241" s="166"/>
      <c r="AB241" s="166"/>
      <c r="AC241" s="166"/>
      <c r="AD241" s="166"/>
    </row>
    <row r="242" spans="2:30" ht="14.25">
      <c r="B242" s="165"/>
      <c r="C242" s="165"/>
      <c r="D242" s="165"/>
      <c r="E242" s="165"/>
      <c r="F242" s="165"/>
      <c r="G242" s="165"/>
      <c r="H242" s="165"/>
      <c r="I242" s="165"/>
      <c r="J242" s="165"/>
      <c r="K242" s="165"/>
      <c r="L242" s="165"/>
      <c r="M242" s="165"/>
      <c r="N242" s="165"/>
      <c r="O242" s="165"/>
      <c r="P242" s="166"/>
      <c r="Q242" s="166"/>
      <c r="R242" s="166"/>
      <c r="S242" s="166"/>
      <c r="T242" s="166"/>
      <c r="U242" s="166"/>
      <c r="V242" s="166"/>
      <c r="W242" s="166"/>
      <c r="X242" s="166"/>
      <c r="Y242" s="166"/>
      <c r="Z242" s="166"/>
      <c r="AA242" s="166"/>
      <c r="AB242" s="166"/>
      <c r="AC242" s="166"/>
      <c r="AD242" s="166"/>
    </row>
    <row r="243" spans="2:30" ht="14.25">
      <c r="B243" s="165"/>
      <c r="C243" s="165"/>
      <c r="D243" s="165"/>
      <c r="E243" s="165"/>
      <c r="F243" s="165"/>
      <c r="G243" s="165"/>
      <c r="H243" s="165"/>
      <c r="I243" s="165"/>
      <c r="J243" s="165"/>
      <c r="K243" s="165"/>
      <c r="L243" s="165"/>
      <c r="M243" s="165"/>
      <c r="N243" s="165"/>
      <c r="O243" s="165"/>
      <c r="P243" s="166"/>
      <c r="Q243" s="166"/>
      <c r="R243" s="166"/>
      <c r="S243" s="166"/>
      <c r="T243" s="166"/>
      <c r="U243" s="166"/>
      <c r="V243" s="166"/>
      <c r="W243" s="166"/>
      <c r="X243" s="166"/>
      <c r="Y243" s="166"/>
      <c r="Z243" s="166"/>
      <c r="AA243" s="166"/>
      <c r="AB243" s="166"/>
      <c r="AC243" s="166"/>
      <c r="AD243" s="166"/>
    </row>
    <row r="244" spans="2:30"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</row>
    <row r="245" spans="2:30"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</row>
    <row r="246" spans="2:30"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</row>
    <row r="247" spans="2:30"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</row>
    <row r="248" spans="2:30"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</row>
    <row r="249" spans="2:30"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</row>
    <row r="250" spans="2:30"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</row>
    <row r="251" spans="2:30"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</row>
    <row r="252" spans="2:30"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</row>
    <row r="253" spans="2:30"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</row>
    <row r="254" spans="2:30"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</row>
    <row r="255" spans="2:30"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</row>
    <row r="256" spans="2:30"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</row>
    <row r="257" spans="16:30"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</row>
    <row r="258" spans="16:30"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</row>
    <row r="259" spans="16:30"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</row>
    <row r="260" spans="16:30"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</row>
    <row r="261" spans="16:30"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</row>
    <row r="262" spans="16:30"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</row>
    <row r="263" spans="16:30"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</row>
    <row r="264" spans="16:30"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</row>
    <row r="265" spans="16:30"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</row>
    <row r="266" spans="16:30"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</row>
    <row r="267" spans="16:30"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</row>
    <row r="268" spans="16:30"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</row>
    <row r="269" spans="16:30"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</row>
    <row r="270" spans="16:30"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</row>
    <row r="271" spans="16:30"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</row>
    <row r="272" spans="16:30"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</row>
    <row r="273" spans="16:30"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</row>
    <row r="274" spans="16:30"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</row>
    <row r="275" spans="16:30"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</row>
    <row r="276" spans="16:30"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</row>
    <row r="277" spans="16:30"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  <c r="AD277" s="93"/>
    </row>
    <row r="278" spans="16:30"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</row>
    <row r="279" spans="16:30"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  <c r="AD279" s="93"/>
    </row>
    <row r="280" spans="16:30"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  <c r="AD280" s="93"/>
    </row>
    <row r="281" spans="16:30"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  <c r="AD281" s="93"/>
    </row>
    <row r="282" spans="16:30"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93"/>
      <c r="AD282" s="93"/>
    </row>
    <row r="283" spans="16:30"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  <c r="AC283" s="93"/>
      <c r="AD283" s="93"/>
    </row>
    <row r="284" spans="16:30"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  <c r="AC284" s="93"/>
      <c r="AD284" s="93"/>
    </row>
    <row r="285" spans="16:30"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  <c r="AD285" s="93"/>
    </row>
    <row r="286" spans="16:30"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  <c r="AC286" s="93"/>
      <c r="AD286" s="93"/>
    </row>
    <row r="287" spans="16:30"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  <c r="AD287" s="93"/>
    </row>
    <row r="288" spans="16:30"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  <c r="AD288" s="93"/>
    </row>
    <row r="289" spans="16:30"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  <c r="AD289" s="93"/>
    </row>
    <row r="290" spans="16:30"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</row>
    <row r="291" spans="16:30"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</row>
    <row r="292" spans="16:30"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</row>
    <row r="293" spans="16:30"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</row>
    <row r="294" spans="16:30"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  <c r="AD294" s="93"/>
    </row>
    <row r="295" spans="16:30"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</row>
    <row r="296" spans="16:30"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  <c r="AC296" s="93"/>
      <c r="AD296" s="93"/>
    </row>
    <row r="297" spans="16:30"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  <c r="AC297" s="93"/>
      <c r="AD297" s="93"/>
    </row>
    <row r="298" spans="16:30"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  <c r="AC298" s="93"/>
      <c r="AD298" s="93"/>
    </row>
    <row r="299" spans="16:30"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  <c r="AC299" s="93"/>
      <c r="AD299" s="93"/>
    </row>
    <row r="300" spans="16:30"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</row>
    <row r="301" spans="16:30"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  <c r="AC301" s="93"/>
      <c r="AD301" s="93"/>
    </row>
    <row r="302" spans="16:30"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  <c r="AD302" s="93"/>
    </row>
    <row r="303" spans="16:30"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</row>
    <row r="304" spans="16:30"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  <c r="AD304" s="93"/>
    </row>
    <row r="305" spans="2:30"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  <c r="AC305" s="93"/>
      <c r="AD305" s="93"/>
    </row>
    <row r="306" spans="2:30"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  <c r="AC306" s="93"/>
      <c r="AD306" s="93"/>
    </row>
    <row r="307" spans="2:30"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  <c r="AB307" s="93"/>
      <c r="AC307" s="93"/>
      <c r="AD307" s="93"/>
    </row>
    <row r="308" spans="2:30"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  <c r="AC308" s="93"/>
      <c r="AD308" s="93"/>
    </row>
    <row r="309" spans="2:30"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  <c r="AC309" s="93"/>
      <c r="AD309" s="93"/>
    </row>
    <row r="310" spans="2:30"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  <c r="AC310" s="93"/>
      <c r="AD310" s="93"/>
    </row>
    <row r="311" spans="2:30"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  <c r="AC311" s="93"/>
      <c r="AD311" s="93"/>
    </row>
    <row r="312" spans="2:30"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  <c r="AC312" s="93"/>
      <c r="AD312" s="93"/>
    </row>
    <row r="313" spans="2:30"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  <c r="AC313" s="93"/>
      <c r="AD313" s="93"/>
    </row>
    <row r="314" spans="2:30">
      <c r="B314" s="167"/>
      <c r="P314" s="168"/>
      <c r="Q314" s="168"/>
      <c r="R314" s="168"/>
      <c r="S314" s="168"/>
      <c r="T314" s="168"/>
      <c r="U314" s="168"/>
      <c r="V314" s="168"/>
      <c r="W314" s="168"/>
      <c r="X314" s="168"/>
      <c r="Y314" s="168"/>
      <c r="Z314" s="168"/>
      <c r="AA314" s="168"/>
      <c r="AB314" s="168"/>
      <c r="AC314" s="168"/>
      <c r="AD314" s="168"/>
    </row>
    <row r="315" spans="2:30">
      <c r="B315" s="167"/>
      <c r="P315" s="168"/>
      <c r="Q315" s="168"/>
      <c r="R315" s="168"/>
      <c r="S315" s="168"/>
      <c r="T315" s="168"/>
      <c r="U315" s="168"/>
      <c r="V315" s="168"/>
      <c r="W315" s="168"/>
      <c r="X315" s="168"/>
      <c r="Y315" s="168"/>
      <c r="Z315" s="168"/>
      <c r="AA315" s="168"/>
      <c r="AB315" s="168"/>
      <c r="AC315" s="168"/>
      <c r="AD315" s="168"/>
    </row>
    <row r="316" spans="2:30">
      <c r="B316" s="167"/>
      <c r="P316" s="168"/>
      <c r="Q316" s="168"/>
      <c r="R316" s="168"/>
      <c r="S316" s="168"/>
      <c r="T316" s="168"/>
      <c r="U316" s="168"/>
      <c r="V316" s="168"/>
      <c r="W316" s="168"/>
      <c r="X316" s="168"/>
      <c r="Y316" s="168"/>
      <c r="Z316" s="168"/>
      <c r="AA316" s="168"/>
      <c r="AB316" s="168"/>
      <c r="AC316" s="168"/>
      <c r="AD316" s="168"/>
    </row>
    <row r="317" spans="2:30">
      <c r="B317" s="167"/>
      <c r="P317" s="168"/>
      <c r="Q317" s="168"/>
      <c r="R317" s="168"/>
      <c r="S317" s="168"/>
      <c r="T317" s="168"/>
      <c r="U317" s="168"/>
      <c r="V317" s="168"/>
      <c r="W317" s="168"/>
      <c r="X317" s="168"/>
      <c r="Y317" s="168"/>
      <c r="Z317" s="168"/>
      <c r="AA317" s="168"/>
      <c r="AB317" s="168"/>
      <c r="AC317" s="168"/>
      <c r="AD317" s="168"/>
    </row>
    <row r="318" spans="2:30">
      <c r="B318" s="167"/>
      <c r="P318" s="168"/>
      <c r="Q318" s="168"/>
      <c r="R318" s="168"/>
      <c r="S318" s="168"/>
      <c r="T318" s="168"/>
      <c r="U318" s="168"/>
      <c r="V318" s="168"/>
      <c r="W318" s="168"/>
      <c r="X318" s="168"/>
      <c r="Y318" s="168"/>
      <c r="Z318" s="168"/>
      <c r="AA318" s="168"/>
      <c r="AB318" s="168"/>
      <c r="AC318" s="168"/>
      <c r="AD318" s="168"/>
    </row>
    <row r="319" spans="2:30">
      <c r="B319" s="167"/>
      <c r="P319" s="168"/>
      <c r="Q319" s="168"/>
      <c r="R319" s="168"/>
      <c r="S319" s="168"/>
      <c r="T319" s="168"/>
      <c r="U319" s="168"/>
      <c r="V319" s="168"/>
      <c r="W319" s="168"/>
      <c r="X319" s="168"/>
      <c r="Y319" s="168"/>
      <c r="Z319" s="168"/>
      <c r="AA319" s="168"/>
      <c r="AB319" s="168"/>
      <c r="AC319" s="168"/>
      <c r="AD319" s="168"/>
    </row>
    <row r="320" spans="2:30">
      <c r="B320" s="167"/>
      <c r="P320" s="168"/>
      <c r="Q320" s="168"/>
      <c r="R320" s="168"/>
      <c r="S320" s="168"/>
      <c r="T320" s="168"/>
      <c r="U320" s="168"/>
      <c r="V320" s="168"/>
      <c r="W320" s="168"/>
      <c r="X320" s="168"/>
      <c r="Y320" s="168"/>
      <c r="Z320" s="168"/>
      <c r="AA320" s="168"/>
      <c r="AB320" s="168"/>
      <c r="AC320" s="168"/>
      <c r="AD320" s="168"/>
    </row>
    <row r="321" spans="2:30">
      <c r="B321" s="167"/>
      <c r="P321" s="168"/>
      <c r="Q321" s="168"/>
      <c r="R321" s="168"/>
      <c r="S321" s="168"/>
      <c r="T321" s="168"/>
      <c r="U321" s="168"/>
      <c r="V321" s="168"/>
      <c r="W321" s="168"/>
      <c r="X321" s="168"/>
      <c r="Y321" s="168"/>
      <c r="Z321" s="168"/>
      <c r="AA321" s="168"/>
      <c r="AB321" s="168"/>
      <c r="AC321" s="168"/>
      <c r="AD321" s="168"/>
    </row>
    <row r="322" spans="2:30">
      <c r="B322" s="167"/>
      <c r="P322" s="168"/>
      <c r="Q322" s="168"/>
      <c r="R322" s="168"/>
      <c r="S322" s="168"/>
      <c r="T322" s="168"/>
      <c r="U322" s="168"/>
      <c r="V322" s="168"/>
      <c r="W322" s="168"/>
      <c r="X322" s="168"/>
      <c r="Y322" s="168"/>
      <c r="Z322" s="168"/>
      <c r="AA322" s="168"/>
      <c r="AB322" s="168"/>
      <c r="AC322" s="168"/>
      <c r="AD322" s="168"/>
    </row>
    <row r="323" spans="2:30">
      <c r="B323" s="167"/>
      <c r="P323" s="168"/>
      <c r="Q323" s="168"/>
      <c r="R323" s="168"/>
      <c r="S323" s="168"/>
      <c r="T323" s="168"/>
      <c r="U323" s="168"/>
      <c r="V323" s="168"/>
      <c r="W323" s="168"/>
      <c r="X323" s="168"/>
      <c r="Y323" s="168"/>
      <c r="Z323" s="168"/>
      <c r="AA323" s="168"/>
      <c r="AB323" s="168"/>
      <c r="AC323" s="168"/>
      <c r="AD323" s="168"/>
    </row>
    <row r="324" spans="2:30">
      <c r="B324" s="167"/>
      <c r="P324" s="168"/>
      <c r="Q324" s="168"/>
      <c r="R324" s="168"/>
      <c r="S324" s="168"/>
      <c r="T324" s="168"/>
      <c r="U324" s="168"/>
      <c r="V324" s="168"/>
      <c r="W324" s="168"/>
      <c r="X324" s="168"/>
      <c r="Y324" s="168"/>
      <c r="Z324" s="168"/>
      <c r="AA324" s="168"/>
      <c r="AB324" s="168"/>
      <c r="AC324" s="168"/>
      <c r="AD324" s="168"/>
    </row>
    <row r="325" spans="2:30">
      <c r="B325" s="167"/>
      <c r="P325" s="168"/>
      <c r="Q325" s="168"/>
      <c r="R325" s="168"/>
      <c r="S325" s="168"/>
      <c r="T325" s="168"/>
      <c r="U325" s="168"/>
      <c r="V325" s="168"/>
      <c r="W325" s="168"/>
      <c r="X325" s="168"/>
      <c r="Y325" s="168"/>
      <c r="Z325" s="168"/>
      <c r="AA325" s="168"/>
      <c r="AB325" s="168"/>
      <c r="AC325" s="168"/>
      <c r="AD325" s="168"/>
    </row>
    <row r="326" spans="2:30">
      <c r="B326" s="167"/>
      <c r="P326" s="168"/>
      <c r="Q326" s="168"/>
      <c r="R326" s="168"/>
      <c r="S326" s="168"/>
      <c r="T326" s="168"/>
      <c r="U326" s="168"/>
      <c r="V326" s="168"/>
      <c r="W326" s="168"/>
      <c r="X326" s="168"/>
      <c r="Y326" s="168"/>
      <c r="Z326" s="168"/>
      <c r="AA326" s="168"/>
      <c r="AB326" s="168"/>
      <c r="AC326" s="168"/>
      <c r="AD326" s="168"/>
    </row>
    <row r="327" spans="2:30">
      <c r="B327" s="167"/>
      <c r="P327" s="168"/>
      <c r="Q327" s="168"/>
      <c r="R327" s="168"/>
      <c r="S327" s="168"/>
      <c r="T327" s="168"/>
      <c r="U327" s="168"/>
      <c r="V327" s="168"/>
      <c r="W327" s="168"/>
      <c r="X327" s="168"/>
      <c r="Y327" s="168"/>
      <c r="Z327" s="168"/>
      <c r="AA327" s="168"/>
      <c r="AB327" s="168"/>
      <c r="AC327" s="168"/>
      <c r="AD327" s="168"/>
    </row>
    <row r="328" spans="2:30">
      <c r="B328" s="167"/>
      <c r="P328" s="168"/>
      <c r="Q328" s="168"/>
      <c r="R328" s="168"/>
      <c r="S328" s="168"/>
      <c r="T328" s="168"/>
      <c r="U328" s="168"/>
      <c r="V328" s="168"/>
      <c r="W328" s="168"/>
      <c r="X328" s="168"/>
      <c r="Y328" s="168"/>
      <c r="Z328" s="168"/>
      <c r="AA328" s="168"/>
      <c r="AB328" s="168"/>
      <c r="AC328" s="168"/>
      <c r="AD328" s="168"/>
    </row>
    <row r="329" spans="2:30">
      <c r="B329" s="167"/>
      <c r="P329" s="168"/>
      <c r="Q329" s="168"/>
      <c r="R329" s="168"/>
      <c r="S329" s="168"/>
      <c r="T329" s="168"/>
      <c r="U329" s="168"/>
      <c r="V329" s="168"/>
      <c r="W329" s="168"/>
      <c r="X329" s="168"/>
      <c r="Y329" s="168"/>
      <c r="Z329" s="168"/>
      <c r="AA329" s="168"/>
      <c r="AB329" s="168"/>
      <c r="AC329" s="168"/>
      <c r="AD329" s="168"/>
    </row>
    <row r="330" spans="2:30">
      <c r="B330" s="167"/>
      <c r="P330" s="168"/>
      <c r="Q330" s="168"/>
      <c r="R330" s="168"/>
      <c r="S330" s="168"/>
      <c r="T330" s="168"/>
      <c r="U330" s="168"/>
      <c r="V330" s="168"/>
      <c r="W330" s="168"/>
      <c r="X330" s="168"/>
      <c r="Y330" s="168"/>
      <c r="Z330" s="168"/>
      <c r="AA330" s="168"/>
      <c r="AB330" s="168"/>
      <c r="AC330" s="168"/>
      <c r="AD330" s="168"/>
    </row>
    <row r="331" spans="2:30">
      <c r="B331" s="167"/>
      <c r="P331" s="168"/>
      <c r="Q331" s="168"/>
      <c r="R331" s="168"/>
      <c r="S331" s="168"/>
      <c r="T331" s="168"/>
      <c r="U331" s="168"/>
      <c r="V331" s="168"/>
      <c r="W331" s="168"/>
      <c r="X331" s="168"/>
      <c r="Y331" s="168"/>
      <c r="Z331" s="168"/>
      <c r="AA331" s="168"/>
      <c r="AB331" s="168"/>
      <c r="AC331" s="168"/>
      <c r="AD331" s="168"/>
    </row>
    <row r="332" spans="2:30">
      <c r="B332" s="167"/>
      <c r="P332" s="168"/>
      <c r="Q332" s="168"/>
      <c r="R332" s="168"/>
      <c r="S332" s="168"/>
      <c r="T332" s="168"/>
      <c r="U332" s="168"/>
      <c r="V332" s="168"/>
      <c r="W332" s="168"/>
      <c r="X332" s="168"/>
      <c r="Y332" s="168"/>
      <c r="Z332" s="168"/>
      <c r="AA332" s="168"/>
      <c r="AB332" s="168"/>
      <c r="AC332" s="168"/>
      <c r="AD332" s="168"/>
    </row>
    <row r="333" spans="2:30">
      <c r="B333" s="167"/>
      <c r="P333" s="168"/>
      <c r="Q333" s="168"/>
      <c r="R333" s="168"/>
      <c r="S333" s="168"/>
      <c r="T333" s="168"/>
      <c r="U333" s="168"/>
      <c r="V333" s="168"/>
      <c r="W333" s="168"/>
      <c r="X333" s="168"/>
      <c r="Y333" s="168"/>
      <c r="Z333" s="168"/>
      <c r="AA333" s="168"/>
      <c r="AB333" s="168"/>
      <c r="AC333" s="168"/>
      <c r="AD333" s="168"/>
    </row>
    <row r="334" spans="2:30">
      <c r="B334" s="167"/>
      <c r="P334" s="168"/>
      <c r="Q334" s="168"/>
      <c r="R334" s="168"/>
      <c r="S334" s="168"/>
      <c r="T334" s="168"/>
      <c r="U334" s="168"/>
      <c r="V334" s="168"/>
      <c r="W334" s="168"/>
      <c r="X334" s="168"/>
      <c r="Y334" s="168"/>
      <c r="Z334" s="168"/>
      <c r="AA334" s="168"/>
      <c r="AB334" s="168"/>
      <c r="AC334" s="168"/>
      <c r="AD334" s="168"/>
    </row>
    <row r="335" spans="2:30">
      <c r="B335" s="167"/>
      <c r="P335" s="168"/>
      <c r="Q335" s="168"/>
      <c r="R335" s="168"/>
      <c r="S335" s="168"/>
      <c r="T335" s="168"/>
      <c r="U335" s="168"/>
      <c r="V335" s="168"/>
      <c r="W335" s="168"/>
      <c r="X335" s="168"/>
      <c r="Y335" s="168"/>
      <c r="Z335" s="168"/>
      <c r="AA335" s="168"/>
      <c r="AB335" s="168"/>
      <c r="AC335" s="168"/>
      <c r="AD335" s="168"/>
    </row>
    <row r="336" spans="2:30">
      <c r="B336" s="167"/>
      <c r="P336" s="168"/>
      <c r="Q336" s="168"/>
      <c r="R336" s="168"/>
      <c r="S336" s="168"/>
      <c r="T336" s="168"/>
      <c r="U336" s="168"/>
      <c r="V336" s="168"/>
      <c r="W336" s="168"/>
      <c r="X336" s="168"/>
      <c r="Y336" s="168"/>
      <c r="Z336" s="168"/>
      <c r="AA336" s="168"/>
      <c r="AB336" s="168"/>
      <c r="AC336" s="168"/>
      <c r="AD336" s="168"/>
    </row>
    <row r="337" spans="2:30">
      <c r="B337" s="167"/>
      <c r="P337" s="168"/>
      <c r="Q337" s="168"/>
      <c r="R337" s="168"/>
      <c r="S337" s="168"/>
      <c r="T337" s="168"/>
      <c r="U337" s="168"/>
      <c r="V337" s="168"/>
      <c r="W337" s="168"/>
      <c r="X337" s="168"/>
      <c r="Y337" s="168"/>
      <c r="Z337" s="168"/>
      <c r="AA337" s="168"/>
      <c r="AB337" s="168"/>
      <c r="AC337" s="168"/>
      <c r="AD337" s="168"/>
    </row>
    <row r="338" spans="2:30">
      <c r="B338" s="167"/>
      <c r="P338" s="168"/>
      <c r="Q338" s="168"/>
      <c r="R338" s="168"/>
      <c r="S338" s="168"/>
      <c r="T338" s="168"/>
      <c r="U338" s="168"/>
      <c r="V338" s="168"/>
      <c r="W338" s="168"/>
      <c r="X338" s="168"/>
      <c r="Y338" s="168"/>
      <c r="Z338" s="168"/>
      <c r="AA338" s="168"/>
      <c r="AB338" s="168"/>
      <c r="AC338" s="168"/>
      <c r="AD338" s="168"/>
    </row>
    <row r="339" spans="2:30">
      <c r="B339" s="167"/>
      <c r="P339" s="168"/>
      <c r="Q339" s="168"/>
      <c r="R339" s="168"/>
      <c r="S339" s="168"/>
      <c r="T339" s="168"/>
      <c r="U339" s="168"/>
      <c r="V339" s="168"/>
      <c r="W339" s="168"/>
      <c r="X339" s="168"/>
      <c r="Y339" s="168"/>
      <c r="Z339" s="168"/>
      <c r="AA339" s="168"/>
      <c r="AB339" s="168"/>
      <c r="AC339" s="168"/>
      <c r="AD339" s="168"/>
    </row>
    <row r="340" spans="2:30">
      <c r="B340" s="167"/>
      <c r="P340" s="168"/>
      <c r="Q340" s="168"/>
      <c r="R340" s="168"/>
      <c r="S340" s="168"/>
      <c r="T340" s="168"/>
      <c r="U340" s="168"/>
      <c r="V340" s="168"/>
      <c r="W340" s="168"/>
      <c r="X340" s="168"/>
      <c r="Y340" s="168"/>
      <c r="Z340" s="168"/>
      <c r="AA340" s="168"/>
      <c r="AB340" s="168"/>
      <c r="AC340" s="168"/>
      <c r="AD340" s="168"/>
    </row>
    <row r="341" spans="2:30">
      <c r="B341" s="167"/>
      <c r="P341" s="168"/>
      <c r="Q341" s="168"/>
      <c r="R341" s="168"/>
      <c r="S341" s="168"/>
      <c r="T341" s="168"/>
      <c r="U341" s="168"/>
      <c r="V341" s="168"/>
      <c r="W341" s="168"/>
      <c r="X341" s="168"/>
      <c r="Y341" s="168"/>
      <c r="Z341" s="168"/>
      <c r="AA341" s="168"/>
      <c r="AB341" s="168"/>
      <c r="AC341" s="168"/>
      <c r="AD341" s="168"/>
    </row>
    <row r="342" spans="2:30">
      <c r="B342" s="167"/>
      <c r="P342" s="168"/>
      <c r="Q342" s="168"/>
      <c r="R342" s="168"/>
      <c r="S342" s="168"/>
      <c r="T342" s="168"/>
      <c r="U342" s="168"/>
      <c r="V342" s="168"/>
      <c r="W342" s="168"/>
      <c r="X342" s="168"/>
      <c r="Y342" s="168"/>
      <c r="Z342" s="168"/>
      <c r="AA342" s="168"/>
      <c r="AB342" s="168"/>
      <c r="AC342" s="168"/>
      <c r="AD342" s="168"/>
    </row>
    <row r="343" spans="2:30">
      <c r="B343" s="167"/>
      <c r="P343" s="168"/>
      <c r="Q343" s="168"/>
      <c r="R343" s="168"/>
      <c r="S343" s="168"/>
      <c r="T343" s="168"/>
      <c r="U343" s="168"/>
      <c r="V343" s="168"/>
      <c r="W343" s="168"/>
      <c r="X343" s="168"/>
      <c r="Y343" s="168"/>
      <c r="Z343" s="168"/>
      <c r="AA343" s="168"/>
      <c r="AB343" s="168"/>
      <c r="AC343" s="168"/>
      <c r="AD343" s="168"/>
    </row>
    <row r="344" spans="2:30">
      <c r="B344" s="167"/>
      <c r="P344" s="168"/>
      <c r="Q344" s="168"/>
      <c r="R344" s="168"/>
      <c r="S344" s="168"/>
      <c r="T344" s="168"/>
      <c r="U344" s="168"/>
      <c r="V344" s="168"/>
      <c r="W344" s="168"/>
      <c r="X344" s="168"/>
      <c r="Y344" s="168"/>
      <c r="Z344" s="168"/>
      <c r="AA344" s="168"/>
      <c r="AB344" s="168"/>
      <c r="AC344" s="168"/>
      <c r="AD344" s="168"/>
    </row>
    <row r="345" spans="2:30">
      <c r="B345" s="167"/>
      <c r="P345" s="168"/>
      <c r="Q345" s="168"/>
      <c r="R345" s="168"/>
      <c r="S345" s="168"/>
      <c r="T345" s="168"/>
      <c r="U345" s="168"/>
      <c r="V345" s="168"/>
      <c r="W345" s="168"/>
      <c r="X345" s="168"/>
      <c r="Y345" s="168"/>
      <c r="Z345" s="168"/>
      <c r="AA345" s="168"/>
      <c r="AB345" s="168"/>
      <c r="AC345" s="168"/>
      <c r="AD345" s="168"/>
    </row>
    <row r="346" spans="2:30">
      <c r="B346" s="167"/>
      <c r="P346" s="168"/>
      <c r="Q346" s="168"/>
      <c r="R346" s="168"/>
      <c r="S346" s="168"/>
      <c r="T346" s="168"/>
      <c r="U346" s="168"/>
      <c r="V346" s="168"/>
      <c r="W346" s="168"/>
      <c r="X346" s="168"/>
      <c r="Y346" s="168"/>
      <c r="Z346" s="168"/>
      <c r="AA346" s="168"/>
      <c r="AB346" s="168"/>
      <c r="AC346" s="168"/>
      <c r="AD346" s="168"/>
    </row>
    <row r="347" spans="2:30">
      <c r="B347" s="167"/>
      <c r="P347" s="168"/>
      <c r="Q347" s="168"/>
      <c r="R347" s="168"/>
      <c r="S347" s="168"/>
      <c r="T347" s="168"/>
      <c r="U347" s="168"/>
      <c r="V347" s="168"/>
      <c r="W347" s="168"/>
      <c r="X347" s="168"/>
      <c r="Y347" s="168"/>
      <c r="Z347" s="168"/>
      <c r="AA347" s="168"/>
      <c r="AB347" s="168"/>
      <c r="AC347" s="168"/>
      <c r="AD347" s="168"/>
    </row>
    <row r="348" spans="2:30">
      <c r="B348" s="167"/>
      <c r="P348" s="168"/>
      <c r="Q348" s="168"/>
      <c r="R348" s="168"/>
      <c r="S348" s="168"/>
      <c r="T348" s="168"/>
      <c r="U348" s="168"/>
      <c r="V348" s="168"/>
      <c r="W348" s="168"/>
      <c r="X348" s="168"/>
      <c r="Y348" s="168"/>
      <c r="Z348" s="168"/>
      <c r="AA348" s="168"/>
      <c r="AB348" s="168"/>
      <c r="AC348" s="168"/>
      <c r="AD348" s="168"/>
    </row>
    <row r="349" spans="2:30">
      <c r="B349" s="167"/>
      <c r="P349" s="168"/>
      <c r="Q349" s="168"/>
      <c r="R349" s="168"/>
      <c r="S349" s="168"/>
      <c r="T349" s="168"/>
      <c r="U349" s="168"/>
      <c r="V349" s="168"/>
      <c r="W349" s="168"/>
      <c r="X349" s="168"/>
      <c r="Y349" s="168"/>
      <c r="Z349" s="168"/>
      <c r="AA349" s="168"/>
      <c r="AB349" s="168"/>
      <c r="AC349" s="168"/>
      <c r="AD349" s="168"/>
    </row>
    <row r="350" spans="2:30">
      <c r="B350" s="167"/>
      <c r="P350" s="168"/>
      <c r="Q350" s="168"/>
      <c r="R350" s="168"/>
      <c r="S350" s="168"/>
      <c r="T350" s="168"/>
      <c r="U350" s="168"/>
      <c r="V350" s="168"/>
      <c r="W350" s="168"/>
      <c r="X350" s="168"/>
      <c r="Y350" s="168"/>
      <c r="Z350" s="168"/>
      <c r="AA350" s="168"/>
      <c r="AB350" s="168"/>
      <c r="AC350" s="168"/>
      <c r="AD350" s="168"/>
    </row>
    <row r="351" spans="2:30">
      <c r="B351" s="167"/>
      <c r="P351" s="168"/>
      <c r="Q351" s="168"/>
      <c r="R351" s="168"/>
      <c r="S351" s="168"/>
      <c r="T351" s="168"/>
      <c r="U351" s="168"/>
      <c r="V351" s="168"/>
      <c r="W351" s="168"/>
      <c r="X351" s="168"/>
      <c r="Y351" s="168"/>
      <c r="Z351" s="168"/>
      <c r="AA351" s="168"/>
      <c r="AB351" s="168"/>
      <c r="AC351" s="168"/>
      <c r="AD351" s="168"/>
    </row>
    <row r="352" spans="2:30">
      <c r="B352" s="167"/>
      <c r="P352" s="168"/>
      <c r="Q352" s="168"/>
      <c r="R352" s="168"/>
      <c r="S352" s="168"/>
      <c r="T352" s="168"/>
      <c r="U352" s="168"/>
      <c r="V352" s="168"/>
      <c r="W352" s="168"/>
      <c r="X352" s="168"/>
      <c r="Y352" s="168"/>
      <c r="Z352" s="168"/>
      <c r="AA352" s="168"/>
      <c r="AB352" s="168"/>
      <c r="AC352" s="168"/>
      <c r="AD352" s="168"/>
    </row>
    <row r="353" spans="2:30">
      <c r="B353" s="167"/>
      <c r="P353" s="168"/>
      <c r="Q353" s="168"/>
      <c r="R353" s="168"/>
      <c r="S353" s="168"/>
      <c r="T353" s="168"/>
      <c r="U353" s="168"/>
      <c r="V353" s="168"/>
      <c r="W353" s="168"/>
      <c r="X353" s="168"/>
      <c r="Y353" s="168"/>
      <c r="Z353" s="168"/>
      <c r="AA353" s="168"/>
      <c r="AB353" s="168"/>
      <c r="AC353" s="168"/>
      <c r="AD353" s="168"/>
    </row>
    <row r="354" spans="2:30">
      <c r="B354" s="167"/>
      <c r="P354" s="168"/>
      <c r="Q354" s="168"/>
      <c r="R354" s="168"/>
      <c r="S354" s="168"/>
      <c r="T354" s="168"/>
      <c r="U354" s="168"/>
      <c r="V354" s="168"/>
      <c r="W354" s="168"/>
      <c r="X354" s="168"/>
      <c r="Y354" s="168"/>
      <c r="Z354" s="168"/>
      <c r="AA354" s="168"/>
      <c r="AB354" s="168"/>
      <c r="AC354" s="168"/>
      <c r="AD354" s="168"/>
    </row>
    <row r="355" spans="2:30">
      <c r="B355" s="167"/>
      <c r="P355" s="168"/>
      <c r="Q355" s="168"/>
      <c r="R355" s="168"/>
      <c r="S355" s="168"/>
      <c r="T355" s="168"/>
      <c r="U355" s="168"/>
      <c r="V355" s="168"/>
      <c r="W355" s="168"/>
      <c r="X355" s="168"/>
      <c r="Y355" s="168"/>
      <c r="Z355" s="168"/>
      <c r="AA355" s="168"/>
      <c r="AB355" s="168"/>
      <c r="AC355" s="168"/>
      <c r="AD355" s="168"/>
    </row>
    <row r="356" spans="2:30">
      <c r="B356" s="167"/>
      <c r="P356" s="168"/>
      <c r="Q356" s="168"/>
      <c r="R356" s="168"/>
      <c r="S356" s="168"/>
      <c r="T356" s="168"/>
      <c r="U356" s="168"/>
      <c r="V356" s="168"/>
      <c r="W356" s="168"/>
      <c r="X356" s="168"/>
      <c r="Y356" s="168"/>
      <c r="Z356" s="168"/>
      <c r="AA356" s="168"/>
      <c r="AB356" s="168"/>
      <c r="AC356" s="168"/>
      <c r="AD356" s="168"/>
    </row>
    <row r="357" spans="2:30">
      <c r="B357" s="167"/>
      <c r="P357" s="168"/>
      <c r="Q357" s="168"/>
      <c r="R357" s="168"/>
      <c r="S357" s="168"/>
      <c r="T357" s="168"/>
      <c r="U357" s="168"/>
      <c r="V357" s="168"/>
      <c r="W357" s="168"/>
      <c r="X357" s="168"/>
      <c r="Y357" s="168"/>
      <c r="Z357" s="168"/>
      <c r="AA357" s="168"/>
      <c r="AB357" s="168"/>
      <c r="AC357" s="168"/>
      <c r="AD357" s="168"/>
    </row>
    <row r="358" spans="2:30">
      <c r="B358" s="167"/>
      <c r="P358" s="168"/>
      <c r="Q358" s="168"/>
      <c r="R358" s="168"/>
      <c r="S358" s="168"/>
      <c r="T358" s="168"/>
      <c r="U358" s="168"/>
      <c r="V358" s="168"/>
      <c r="W358" s="168"/>
      <c r="X358" s="168"/>
      <c r="Y358" s="168"/>
      <c r="Z358" s="168"/>
      <c r="AA358" s="168"/>
      <c r="AB358" s="168"/>
      <c r="AC358" s="168"/>
      <c r="AD358" s="168"/>
    </row>
    <row r="359" spans="2:30">
      <c r="B359" s="167"/>
      <c r="P359" s="168"/>
      <c r="Q359" s="168"/>
      <c r="R359" s="168"/>
      <c r="S359" s="168"/>
      <c r="T359" s="168"/>
      <c r="U359" s="168"/>
      <c r="V359" s="168"/>
      <c r="W359" s="168"/>
      <c r="X359" s="168"/>
      <c r="Y359" s="168"/>
      <c r="Z359" s="168"/>
      <c r="AA359" s="168"/>
      <c r="AB359" s="168"/>
      <c r="AC359" s="168"/>
      <c r="AD359" s="168"/>
    </row>
    <row r="360" spans="2:30">
      <c r="B360" s="167"/>
      <c r="P360" s="168"/>
      <c r="Q360" s="168"/>
      <c r="R360" s="168"/>
      <c r="S360" s="168"/>
      <c r="T360" s="168"/>
      <c r="U360" s="168"/>
      <c r="V360" s="168"/>
      <c r="W360" s="168"/>
      <c r="X360" s="168"/>
      <c r="Y360" s="168"/>
      <c r="Z360" s="168"/>
      <c r="AA360" s="168"/>
      <c r="AB360" s="168"/>
      <c r="AC360" s="168"/>
      <c r="AD360" s="168"/>
    </row>
    <row r="361" spans="2:30">
      <c r="B361" s="167"/>
      <c r="P361" s="168"/>
      <c r="Q361" s="168"/>
      <c r="R361" s="168"/>
      <c r="S361" s="168"/>
      <c r="T361" s="168"/>
      <c r="U361" s="168"/>
      <c r="V361" s="168"/>
      <c r="W361" s="168"/>
      <c r="X361" s="168"/>
      <c r="Y361" s="168"/>
      <c r="Z361" s="168"/>
      <c r="AA361" s="168"/>
      <c r="AB361" s="168"/>
      <c r="AC361" s="168"/>
      <c r="AD361" s="168"/>
    </row>
    <row r="362" spans="2:30">
      <c r="B362" s="167"/>
      <c r="P362" s="168"/>
      <c r="Q362" s="168"/>
      <c r="R362" s="168"/>
      <c r="S362" s="168"/>
      <c r="T362" s="168"/>
      <c r="U362" s="168"/>
      <c r="V362" s="168"/>
      <c r="W362" s="168"/>
      <c r="X362" s="168"/>
      <c r="Y362" s="168"/>
      <c r="Z362" s="168"/>
      <c r="AA362" s="168"/>
      <c r="AB362" s="168"/>
      <c r="AC362" s="168"/>
      <c r="AD362" s="168"/>
    </row>
    <row r="363" spans="2:30">
      <c r="B363" s="167"/>
      <c r="P363" s="168"/>
      <c r="Q363" s="168"/>
      <c r="R363" s="168"/>
      <c r="S363" s="168"/>
      <c r="T363" s="168"/>
      <c r="U363" s="168"/>
      <c r="V363" s="168"/>
      <c r="W363" s="168"/>
      <c r="X363" s="168"/>
      <c r="Y363" s="168"/>
      <c r="Z363" s="168"/>
      <c r="AA363" s="168"/>
      <c r="AB363" s="168"/>
      <c r="AC363" s="168"/>
      <c r="AD363" s="168"/>
    </row>
    <row r="364" spans="2:30">
      <c r="B364" s="167"/>
      <c r="P364" s="168"/>
      <c r="Q364" s="168"/>
      <c r="R364" s="168"/>
      <c r="S364" s="168"/>
      <c r="T364" s="168"/>
      <c r="U364" s="168"/>
      <c r="V364" s="168"/>
      <c r="W364" s="168"/>
      <c r="X364" s="168"/>
      <c r="Y364" s="168"/>
      <c r="Z364" s="168"/>
      <c r="AA364" s="168"/>
      <c r="AB364" s="168"/>
      <c r="AC364" s="168"/>
      <c r="AD364" s="168"/>
    </row>
    <row r="365" spans="2:30">
      <c r="B365" s="167"/>
      <c r="P365" s="168"/>
      <c r="Q365" s="168"/>
      <c r="R365" s="168"/>
      <c r="S365" s="168"/>
      <c r="T365" s="168"/>
      <c r="U365" s="168"/>
      <c r="V365" s="168"/>
      <c r="W365" s="168"/>
      <c r="X365" s="168"/>
      <c r="Y365" s="168"/>
      <c r="Z365" s="168"/>
      <c r="AA365" s="168"/>
      <c r="AB365" s="168"/>
      <c r="AC365" s="168"/>
      <c r="AD365" s="168"/>
    </row>
    <row r="366" spans="2:30">
      <c r="B366" s="167"/>
      <c r="P366" s="168"/>
      <c r="Q366" s="168"/>
      <c r="R366" s="168"/>
      <c r="S366" s="168"/>
      <c r="T366" s="168"/>
      <c r="U366" s="168"/>
      <c r="V366" s="168"/>
      <c r="W366" s="168"/>
      <c r="X366" s="168"/>
      <c r="Y366" s="168"/>
      <c r="Z366" s="168"/>
      <c r="AA366" s="168"/>
      <c r="AB366" s="168"/>
      <c r="AC366" s="168"/>
      <c r="AD366" s="168"/>
    </row>
    <row r="367" spans="2:30">
      <c r="B367" s="167"/>
      <c r="P367" s="168"/>
      <c r="Q367" s="168"/>
      <c r="R367" s="168"/>
      <c r="S367" s="168"/>
      <c r="T367" s="168"/>
      <c r="U367" s="168"/>
      <c r="V367" s="168"/>
      <c r="W367" s="168"/>
      <c r="X367" s="168"/>
      <c r="Y367" s="168"/>
      <c r="Z367" s="168"/>
      <c r="AA367" s="168"/>
      <c r="AB367" s="168"/>
      <c r="AC367" s="168"/>
      <c r="AD367" s="168"/>
    </row>
    <row r="368" spans="2:30">
      <c r="B368" s="167"/>
      <c r="P368" s="168"/>
      <c r="Q368" s="168"/>
      <c r="R368" s="168"/>
      <c r="S368" s="168"/>
      <c r="T368" s="168"/>
      <c r="U368" s="168"/>
      <c r="V368" s="168"/>
      <c r="W368" s="168"/>
      <c r="X368" s="168"/>
      <c r="Y368" s="168"/>
      <c r="Z368" s="168"/>
      <c r="AA368" s="168"/>
      <c r="AB368" s="168"/>
      <c r="AC368" s="168"/>
      <c r="AD368" s="168"/>
    </row>
    <row r="369" spans="2:30">
      <c r="B369" s="167"/>
      <c r="P369" s="168"/>
      <c r="Q369" s="168"/>
      <c r="R369" s="168"/>
      <c r="S369" s="168"/>
      <c r="T369" s="168"/>
      <c r="U369" s="168"/>
      <c r="V369" s="168"/>
      <c r="W369" s="168"/>
      <c r="X369" s="168"/>
      <c r="Y369" s="168"/>
      <c r="Z369" s="168"/>
      <c r="AA369" s="168"/>
      <c r="AB369" s="168"/>
      <c r="AC369" s="168"/>
      <c r="AD369" s="168"/>
    </row>
    <row r="370" spans="2:30">
      <c r="B370" s="167"/>
      <c r="P370" s="168"/>
      <c r="Q370" s="168"/>
      <c r="R370" s="168"/>
      <c r="S370" s="168"/>
      <c r="T370" s="168"/>
      <c r="U370" s="168"/>
      <c r="V370" s="168"/>
      <c r="W370" s="168"/>
      <c r="X370" s="168"/>
      <c r="Y370" s="168"/>
      <c r="Z370" s="168"/>
      <c r="AA370" s="168"/>
      <c r="AB370" s="168"/>
      <c r="AC370" s="168"/>
      <c r="AD370" s="168"/>
    </row>
    <row r="371" spans="2:30">
      <c r="B371" s="167"/>
      <c r="P371" s="168"/>
      <c r="Q371" s="168"/>
      <c r="R371" s="168"/>
      <c r="S371" s="168"/>
      <c r="T371" s="168"/>
      <c r="U371" s="168"/>
      <c r="V371" s="168"/>
      <c r="W371" s="168"/>
      <c r="X371" s="168"/>
      <c r="Y371" s="168"/>
      <c r="Z371" s="168"/>
      <c r="AA371" s="168"/>
      <c r="AB371" s="168"/>
      <c r="AC371" s="168"/>
      <c r="AD371" s="168"/>
    </row>
    <row r="372" spans="2:30">
      <c r="B372" s="167"/>
      <c r="P372" s="168"/>
      <c r="Q372" s="168"/>
      <c r="R372" s="168"/>
      <c r="S372" s="168"/>
      <c r="T372" s="168"/>
      <c r="U372" s="168"/>
      <c r="V372" s="168"/>
      <c r="W372" s="168"/>
      <c r="X372" s="168"/>
      <c r="Y372" s="168"/>
      <c r="Z372" s="168"/>
      <c r="AA372" s="168"/>
      <c r="AB372" s="168"/>
      <c r="AC372" s="168"/>
      <c r="AD372" s="168"/>
    </row>
    <row r="373" spans="2:30">
      <c r="B373" s="167"/>
      <c r="P373" s="168"/>
      <c r="Q373" s="168"/>
      <c r="R373" s="168"/>
      <c r="S373" s="168"/>
      <c r="T373" s="168"/>
      <c r="U373" s="168"/>
      <c r="V373" s="168"/>
      <c r="W373" s="168"/>
      <c r="X373" s="168"/>
      <c r="Y373" s="168"/>
      <c r="Z373" s="168"/>
      <c r="AA373" s="168"/>
      <c r="AB373" s="168"/>
      <c r="AC373" s="168"/>
      <c r="AD373" s="168"/>
    </row>
    <row r="374" spans="2:30">
      <c r="B374" s="167"/>
      <c r="P374" s="168"/>
      <c r="Q374" s="168"/>
      <c r="R374" s="168"/>
      <c r="S374" s="168"/>
      <c r="T374" s="168"/>
      <c r="U374" s="168"/>
      <c r="V374" s="168"/>
      <c r="W374" s="168"/>
      <c r="X374" s="168"/>
      <c r="Y374" s="168"/>
      <c r="Z374" s="168"/>
      <c r="AA374" s="168"/>
      <c r="AB374" s="168"/>
      <c r="AC374" s="168"/>
      <c r="AD374" s="168"/>
    </row>
    <row r="375" spans="2:30">
      <c r="B375" s="167"/>
      <c r="P375" s="168"/>
      <c r="Q375" s="168"/>
      <c r="R375" s="168"/>
      <c r="S375" s="168"/>
      <c r="T375" s="168"/>
      <c r="U375" s="168"/>
      <c r="V375" s="168"/>
      <c r="W375" s="168"/>
      <c r="X375" s="168"/>
      <c r="Y375" s="168"/>
      <c r="Z375" s="168"/>
      <c r="AA375" s="168"/>
      <c r="AB375" s="168"/>
      <c r="AC375" s="168"/>
      <c r="AD375" s="168"/>
    </row>
    <row r="376" spans="2:30">
      <c r="B376" s="167"/>
      <c r="P376" s="168"/>
      <c r="Q376" s="168"/>
      <c r="R376" s="168"/>
      <c r="S376" s="168"/>
      <c r="T376" s="168"/>
      <c r="U376" s="168"/>
      <c r="V376" s="168"/>
      <c r="W376" s="168"/>
      <c r="X376" s="168"/>
      <c r="Y376" s="168"/>
      <c r="Z376" s="168"/>
      <c r="AA376" s="168"/>
      <c r="AB376" s="168"/>
      <c r="AC376" s="168"/>
      <c r="AD376" s="168"/>
    </row>
    <row r="377" spans="2:30">
      <c r="B377" s="167"/>
      <c r="P377" s="168"/>
      <c r="Q377" s="168"/>
      <c r="R377" s="168"/>
      <c r="S377" s="168"/>
      <c r="T377" s="168"/>
      <c r="U377" s="168"/>
      <c r="V377" s="168"/>
      <c r="W377" s="168"/>
      <c r="X377" s="168"/>
      <c r="Y377" s="168"/>
      <c r="Z377" s="168"/>
      <c r="AA377" s="168"/>
      <c r="AB377" s="168"/>
      <c r="AC377" s="168"/>
      <c r="AD377" s="168"/>
    </row>
    <row r="378" spans="2:30">
      <c r="B378" s="167"/>
      <c r="P378" s="168"/>
      <c r="Q378" s="168"/>
      <c r="R378" s="168"/>
      <c r="S378" s="168"/>
      <c r="T378" s="168"/>
      <c r="U378" s="168"/>
      <c r="V378" s="168"/>
      <c r="W378" s="168"/>
      <c r="X378" s="168"/>
      <c r="Y378" s="168"/>
      <c r="Z378" s="168"/>
      <c r="AA378" s="168"/>
      <c r="AB378" s="168"/>
      <c r="AC378" s="168"/>
      <c r="AD378" s="168"/>
    </row>
    <row r="379" spans="2:30">
      <c r="B379" s="167"/>
      <c r="P379" s="168"/>
      <c r="Q379" s="168"/>
      <c r="R379" s="168"/>
      <c r="S379" s="168"/>
      <c r="T379" s="168"/>
      <c r="U379" s="168"/>
      <c r="V379" s="168"/>
      <c r="W379" s="168"/>
      <c r="X379" s="168"/>
      <c r="Y379" s="168"/>
      <c r="Z379" s="168"/>
      <c r="AA379" s="168"/>
      <c r="AB379" s="168"/>
      <c r="AC379" s="168"/>
      <c r="AD379" s="168"/>
    </row>
    <row r="380" spans="2:30">
      <c r="B380" s="167"/>
      <c r="P380" s="168"/>
      <c r="Q380" s="168"/>
      <c r="R380" s="168"/>
      <c r="S380" s="168"/>
      <c r="T380" s="168"/>
      <c r="U380" s="168"/>
      <c r="V380" s="168"/>
      <c r="W380" s="168"/>
      <c r="X380" s="168"/>
      <c r="Y380" s="168"/>
      <c r="Z380" s="168"/>
      <c r="AA380" s="168"/>
      <c r="AB380" s="168"/>
      <c r="AC380" s="168"/>
      <c r="AD380" s="168"/>
    </row>
    <row r="381" spans="2:30">
      <c r="B381" s="167"/>
      <c r="P381" s="168"/>
      <c r="Q381" s="168"/>
      <c r="R381" s="168"/>
      <c r="S381" s="168"/>
      <c r="T381" s="168"/>
      <c r="U381" s="168"/>
      <c r="V381" s="168"/>
      <c r="W381" s="168"/>
      <c r="X381" s="168"/>
      <c r="Y381" s="168"/>
      <c r="Z381" s="168"/>
      <c r="AA381" s="168"/>
      <c r="AB381" s="168"/>
      <c r="AC381" s="168"/>
      <c r="AD381" s="168"/>
    </row>
    <row r="382" spans="2:30">
      <c r="B382" s="167"/>
      <c r="P382" s="168"/>
      <c r="Q382" s="168"/>
      <c r="R382" s="168"/>
      <c r="S382" s="168"/>
      <c r="T382" s="168"/>
      <c r="U382" s="168"/>
      <c r="V382" s="168"/>
      <c r="W382" s="168"/>
      <c r="X382" s="168"/>
      <c r="Y382" s="168"/>
      <c r="Z382" s="168"/>
      <c r="AA382" s="168"/>
      <c r="AB382" s="168"/>
      <c r="AC382" s="168"/>
      <c r="AD382" s="168"/>
    </row>
    <row r="383" spans="2:30">
      <c r="B383" s="167"/>
      <c r="P383" s="168"/>
      <c r="Q383" s="168"/>
      <c r="R383" s="168"/>
      <c r="S383" s="168"/>
      <c r="T383" s="168"/>
      <c r="U383" s="168"/>
      <c r="V383" s="168"/>
      <c r="W383" s="168"/>
      <c r="X383" s="168"/>
      <c r="Y383" s="168"/>
      <c r="Z383" s="168"/>
      <c r="AA383" s="168"/>
      <c r="AB383" s="168"/>
      <c r="AC383" s="168"/>
      <c r="AD383" s="168"/>
    </row>
    <row r="384" spans="2:30">
      <c r="B384" s="167"/>
      <c r="P384" s="168"/>
      <c r="Q384" s="168"/>
      <c r="R384" s="168"/>
      <c r="S384" s="168"/>
      <c r="T384" s="168"/>
      <c r="U384" s="168"/>
      <c r="V384" s="168"/>
      <c r="W384" s="168"/>
      <c r="X384" s="168"/>
      <c r="Y384" s="168"/>
      <c r="Z384" s="168"/>
      <c r="AA384" s="168"/>
      <c r="AB384" s="168"/>
      <c r="AC384" s="168"/>
      <c r="AD384" s="168"/>
    </row>
    <row r="385" spans="2:30">
      <c r="B385" s="167"/>
      <c r="P385" s="168"/>
      <c r="Q385" s="168"/>
      <c r="R385" s="168"/>
      <c r="S385" s="168"/>
      <c r="T385" s="168"/>
      <c r="U385" s="168"/>
      <c r="V385" s="168"/>
      <c r="W385" s="168"/>
      <c r="X385" s="168"/>
      <c r="Y385" s="168"/>
      <c r="Z385" s="168"/>
      <c r="AA385" s="168"/>
      <c r="AB385" s="168"/>
      <c r="AC385" s="168"/>
      <c r="AD385" s="168"/>
    </row>
    <row r="386" spans="2:30">
      <c r="B386" s="167"/>
      <c r="P386" s="168"/>
      <c r="Q386" s="168"/>
      <c r="R386" s="168"/>
      <c r="S386" s="168"/>
      <c r="T386" s="168"/>
      <c r="U386" s="168"/>
      <c r="V386" s="168"/>
      <c r="W386" s="168"/>
      <c r="X386" s="168"/>
      <c r="Y386" s="168"/>
      <c r="Z386" s="168"/>
      <c r="AA386" s="168"/>
      <c r="AB386" s="168"/>
      <c r="AC386" s="168"/>
      <c r="AD386" s="168"/>
    </row>
    <row r="387" spans="2:30">
      <c r="B387" s="167"/>
      <c r="P387" s="168"/>
      <c r="Q387" s="168"/>
      <c r="R387" s="168"/>
      <c r="S387" s="168"/>
      <c r="T387" s="168"/>
      <c r="U387" s="168"/>
      <c r="V387" s="168"/>
      <c r="W387" s="168"/>
      <c r="X387" s="168"/>
      <c r="Y387" s="168"/>
      <c r="Z387" s="168"/>
      <c r="AA387" s="168"/>
      <c r="AB387" s="168"/>
      <c r="AC387" s="168"/>
      <c r="AD387" s="168"/>
    </row>
    <row r="388" spans="2:30">
      <c r="B388" s="167"/>
      <c r="P388" s="168"/>
      <c r="Q388" s="168"/>
      <c r="R388" s="168"/>
      <c r="S388" s="168"/>
      <c r="T388" s="168"/>
      <c r="U388" s="168"/>
      <c r="V388" s="168"/>
      <c r="W388" s="168"/>
      <c r="X388" s="168"/>
      <c r="Y388" s="168"/>
      <c r="Z388" s="168"/>
      <c r="AA388" s="168"/>
      <c r="AB388" s="168"/>
      <c r="AC388" s="168"/>
      <c r="AD388" s="168"/>
    </row>
    <row r="389" spans="2:30">
      <c r="B389" s="167"/>
      <c r="P389" s="168"/>
      <c r="Q389" s="168"/>
      <c r="R389" s="168"/>
      <c r="S389" s="168"/>
      <c r="T389" s="168"/>
      <c r="U389" s="168"/>
      <c r="V389" s="168"/>
      <c r="W389" s="168"/>
      <c r="X389" s="168"/>
      <c r="Y389" s="168"/>
      <c r="Z389" s="168"/>
      <c r="AA389" s="168"/>
      <c r="AB389" s="168"/>
      <c r="AC389" s="168"/>
      <c r="AD389" s="168"/>
    </row>
    <row r="390" spans="2:30">
      <c r="B390" s="167"/>
      <c r="P390" s="168"/>
      <c r="Q390" s="168"/>
      <c r="R390" s="168"/>
      <c r="S390" s="168"/>
      <c r="T390" s="168"/>
      <c r="U390" s="168"/>
      <c r="V390" s="168"/>
      <c r="W390" s="168"/>
      <c r="X390" s="168"/>
      <c r="Y390" s="168"/>
      <c r="Z390" s="168"/>
      <c r="AA390" s="168"/>
      <c r="AB390" s="168"/>
      <c r="AC390" s="168"/>
      <c r="AD390" s="168"/>
    </row>
    <row r="391" spans="2:30">
      <c r="B391" s="167"/>
      <c r="P391" s="168"/>
      <c r="Q391" s="168"/>
      <c r="R391" s="168"/>
      <c r="S391" s="168"/>
      <c r="T391" s="168"/>
      <c r="U391" s="168"/>
      <c r="V391" s="168"/>
      <c r="W391" s="168"/>
      <c r="X391" s="168"/>
      <c r="Y391" s="168"/>
      <c r="Z391" s="168"/>
      <c r="AA391" s="168"/>
      <c r="AB391" s="168"/>
      <c r="AC391" s="168"/>
      <c r="AD391" s="168"/>
    </row>
    <row r="392" spans="2:30">
      <c r="B392" s="167"/>
      <c r="P392" s="168"/>
      <c r="Q392" s="168"/>
      <c r="R392" s="168"/>
      <c r="S392" s="168"/>
      <c r="T392" s="168"/>
      <c r="U392" s="168"/>
      <c r="V392" s="168"/>
      <c r="W392" s="168"/>
      <c r="X392" s="168"/>
      <c r="Y392" s="168"/>
      <c r="Z392" s="168"/>
      <c r="AA392" s="168"/>
      <c r="AB392" s="168"/>
      <c r="AC392" s="168"/>
      <c r="AD392" s="168"/>
    </row>
    <row r="393" spans="2:30">
      <c r="B393" s="167"/>
      <c r="P393" s="168"/>
      <c r="Q393" s="168"/>
      <c r="R393" s="168"/>
      <c r="S393" s="168"/>
      <c r="T393" s="168"/>
      <c r="U393" s="168"/>
      <c r="V393" s="168"/>
      <c r="W393" s="168"/>
      <c r="X393" s="168"/>
      <c r="Y393" s="168"/>
      <c r="Z393" s="168"/>
      <c r="AA393" s="168"/>
      <c r="AB393" s="168"/>
      <c r="AC393" s="168"/>
      <c r="AD393" s="168"/>
    </row>
    <row r="394" spans="2:30">
      <c r="B394" s="167"/>
      <c r="P394" s="168"/>
      <c r="Q394" s="168"/>
      <c r="R394" s="168"/>
      <c r="S394" s="168"/>
      <c r="T394" s="168"/>
      <c r="U394" s="168"/>
      <c r="V394" s="168"/>
      <c r="W394" s="168"/>
      <c r="X394" s="168"/>
      <c r="Y394" s="168"/>
      <c r="Z394" s="168"/>
      <c r="AA394" s="168"/>
      <c r="AB394" s="168"/>
      <c r="AC394" s="168"/>
      <c r="AD394" s="168"/>
    </row>
    <row r="395" spans="2:30">
      <c r="B395" s="167"/>
      <c r="P395" s="168"/>
      <c r="Q395" s="168"/>
      <c r="R395" s="168"/>
      <c r="S395" s="168"/>
      <c r="T395" s="168"/>
      <c r="U395" s="168"/>
      <c r="V395" s="168"/>
      <c r="W395" s="168"/>
      <c r="X395" s="168"/>
      <c r="Y395" s="168"/>
      <c r="Z395" s="168"/>
      <c r="AA395" s="168"/>
      <c r="AB395" s="168"/>
      <c r="AC395" s="168"/>
      <c r="AD395" s="168"/>
    </row>
    <row r="396" spans="2:30">
      <c r="B396" s="167"/>
      <c r="P396" s="168"/>
      <c r="Q396" s="168"/>
      <c r="R396" s="168"/>
      <c r="S396" s="168"/>
      <c r="T396" s="168"/>
      <c r="U396" s="168"/>
      <c r="V396" s="168"/>
      <c r="W396" s="168"/>
      <c r="X396" s="168"/>
      <c r="Y396" s="168"/>
      <c r="Z396" s="168"/>
      <c r="AA396" s="168"/>
      <c r="AB396" s="168"/>
      <c r="AC396" s="168"/>
      <c r="AD396" s="168"/>
    </row>
    <row r="397" spans="2:30">
      <c r="B397" s="167"/>
      <c r="P397" s="168"/>
      <c r="Q397" s="168"/>
      <c r="R397" s="168"/>
      <c r="S397" s="168"/>
      <c r="T397" s="168"/>
      <c r="U397" s="168"/>
      <c r="V397" s="168"/>
      <c r="W397" s="168"/>
      <c r="X397" s="168"/>
      <c r="Y397" s="168"/>
      <c r="Z397" s="168"/>
      <c r="AA397" s="168"/>
      <c r="AB397" s="168"/>
      <c r="AC397" s="168"/>
      <c r="AD397" s="168"/>
    </row>
    <row r="398" spans="2:30">
      <c r="B398" s="167"/>
      <c r="P398" s="168"/>
      <c r="Q398" s="168"/>
      <c r="R398" s="168"/>
      <c r="S398" s="168"/>
      <c r="T398" s="168"/>
      <c r="U398" s="168"/>
      <c r="V398" s="168"/>
      <c r="W398" s="168"/>
      <c r="X398" s="168"/>
      <c r="Y398" s="168"/>
      <c r="Z398" s="168"/>
      <c r="AA398" s="168"/>
      <c r="AB398" s="168"/>
      <c r="AC398" s="168"/>
      <c r="AD398" s="168"/>
    </row>
    <row r="399" spans="2:30">
      <c r="B399" s="167"/>
      <c r="P399" s="168"/>
      <c r="Q399" s="168"/>
      <c r="R399" s="168"/>
      <c r="S399" s="168"/>
      <c r="T399" s="168"/>
      <c r="U399" s="168"/>
      <c r="V399" s="168"/>
      <c r="W399" s="168"/>
      <c r="X399" s="168"/>
      <c r="Y399" s="168"/>
      <c r="Z399" s="168"/>
      <c r="AA399" s="168"/>
      <c r="AB399" s="168"/>
      <c r="AC399" s="168"/>
      <c r="AD399" s="168"/>
    </row>
    <row r="400" spans="2:30">
      <c r="B400" s="167"/>
      <c r="P400" s="168"/>
      <c r="Q400" s="168"/>
      <c r="R400" s="168"/>
      <c r="S400" s="168"/>
      <c r="T400" s="168"/>
      <c r="U400" s="168"/>
      <c r="V400" s="168"/>
      <c r="W400" s="168"/>
      <c r="X400" s="168"/>
      <c r="Y400" s="168"/>
      <c r="Z400" s="168"/>
      <c r="AA400" s="168"/>
      <c r="AB400" s="168"/>
      <c r="AC400" s="168"/>
      <c r="AD400" s="168"/>
    </row>
    <row r="401" spans="2:30">
      <c r="B401" s="167"/>
      <c r="P401" s="168"/>
      <c r="Q401" s="168"/>
      <c r="R401" s="168"/>
      <c r="S401" s="168"/>
      <c r="T401" s="168"/>
      <c r="U401" s="168"/>
      <c r="V401" s="168"/>
      <c r="W401" s="168"/>
      <c r="X401" s="168"/>
      <c r="Y401" s="168"/>
      <c r="Z401" s="168"/>
      <c r="AA401" s="168"/>
      <c r="AB401" s="168"/>
      <c r="AC401" s="168"/>
      <c r="AD401" s="168"/>
    </row>
    <row r="402" spans="2:30">
      <c r="B402" s="167"/>
      <c r="P402" s="168"/>
      <c r="Q402" s="168"/>
      <c r="R402" s="168"/>
      <c r="S402" s="168"/>
      <c r="T402" s="168"/>
      <c r="U402" s="168"/>
      <c r="V402" s="168"/>
      <c r="W402" s="168"/>
      <c r="X402" s="168"/>
      <c r="Y402" s="168"/>
      <c r="Z402" s="168"/>
      <c r="AA402" s="168"/>
      <c r="AB402" s="168"/>
      <c r="AC402" s="168"/>
      <c r="AD402" s="168"/>
    </row>
    <row r="403" spans="2:30">
      <c r="P403" s="168"/>
      <c r="Q403" s="168"/>
      <c r="R403" s="168"/>
      <c r="S403" s="168"/>
      <c r="T403" s="168"/>
      <c r="U403" s="168"/>
      <c r="V403" s="168"/>
      <c r="W403" s="168"/>
      <c r="X403" s="168"/>
      <c r="Y403" s="168"/>
      <c r="Z403" s="168"/>
      <c r="AA403" s="168"/>
      <c r="AB403" s="168"/>
      <c r="AC403" s="168"/>
      <c r="AD403" s="168"/>
    </row>
    <row r="404" spans="2:30">
      <c r="P404" s="168"/>
      <c r="Q404" s="168"/>
      <c r="R404" s="168"/>
      <c r="S404" s="168"/>
      <c r="T404" s="168"/>
      <c r="U404" s="168"/>
      <c r="V404" s="168"/>
      <c r="W404" s="168"/>
      <c r="X404" s="168"/>
      <c r="Y404" s="168"/>
      <c r="Z404" s="168"/>
      <c r="AA404" s="168"/>
      <c r="AB404" s="168"/>
      <c r="AC404" s="168"/>
      <c r="AD404" s="168"/>
    </row>
    <row r="405" spans="2:30">
      <c r="P405" s="168"/>
      <c r="Q405" s="168"/>
      <c r="R405" s="168"/>
      <c r="S405" s="168"/>
      <c r="T405" s="168"/>
      <c r="U405" s="168"/>
      <c r="V405" s="168"/>
      <c r="W405" s="168"/>
      <c r="X405" s="168"/>
      <c r="Y405" s="168"/>
      <c r="Z405" s="168"/>
      <c r="AA405" s="168"/>
      <c r="AB405" s="168"/>
      <c r="AC405" s="168"/>
      <c r="AD405" s="168"/>
    </row>
    <row r="406" spans="2:30">
      <c r="P406" s="168"/>
      <c r="Q406" s="168"/>
      <c r="R406" s="168"/>
      <c r="S406" s="168"/>
      <c r="T406" s="168"/>
      <c r="U406" s="168"/>
      <c r="V406" s="168"/>
      <c r="W406" s="168"/>
      <c r="X406" s="168"/>
      <c r="Y406" s="168"/>
      <c r="Z406" s="168"/>
      <c r="AA406" s="168"/>
      <c r="AB406" s="168"/>
      <c r="AC406" s="168"/>
      <c r="AD406" s="168"/>
    </row>
    <row r="407" spans="2:30">
      <c r="P407" s="168"/>
      <c r="Q407" s="168"/>
      <c r="R407" s="168"/>
      <c r="S407" s="168"/>
      <c r="T407" s="168"/>
      <c r="U407" s="168"/>
      <c r="V407" s="168"/>
      <c r="W407" s="168"/>
      <c r="X407" s="168"/>
      <c r="Y407" s="168"/>
      <c r="Z407" s="168"/>
      <c r="AA407" s="168"/>
      <c r="AB407" s="168"/>
      <c r="AC407" s="168"/>
      <c r="AD407" s="168"/>
    </row>
    <row r="408" spans="2:30">
      <c r="P408" s="168"/>
      <c r="Q408" s="168"/>
      <c r="R408" s="168"/>
      <c r="S408" s="168"/>
      <c r="T408" s="168"/>
      <c r="U408" s="168"/>
      <c r="V408" s="168"/>
      <c r="W408" s="168"/>
      <c r="X408" s="168"/>
      <c r="Y408" s="168"/>
      <c r="Z408" s="168"/>
      <c r="AA408" s="168"/>
      <c r="AB408" s="168"/>
      <c r="AC408" s="168"/>
      <c r="AD408" s="168"/>
    </row>
    <row r="409" spans="2:30">
      <c r="P409" s="168"/>
      <c r="Q409" s="168"/>
      <c r="R409" s="168"/>
      <c r="S409" s="168"/>
      <c r="T409" s="168"/>
      <c r="U409" s="168"/>
      <c r="V409" s="168"/>
      <c r="W409" s="168"/>
      <c r="X409" s="168"/>
      <c r="Y409" s="168"/>
      <c r="Z409" s="168"/>
      <c r="AA409" s="168"/>
      <c r="AB409" s="168"/>
      <c r="AC409" s="168"/>
      <c r="AD409" s="168"/>
    </row>
    <row r="410" spans="2:30">
      <c r="P410" s="168"/>
      <c r="Q410" s="168"/>
      <c r="R410" s="168"/>
      <c r="S410" s="168"/>
      <c r="T410" s="168"/>
      <c r="U410" s="168"/>
      <c r="V410" s="168"/>
      <c r="W410" s="168"/>
      <c r="X410" s="168"/>
      <c r="Y410" s="168"/>
      <c r="Z410" s="168"/>
      <c r="AA410" s="168"/>
      <c r="AB410" s="168"/>
      <c r="AC410" s="168"/>
      <c r="AD410" s="168"/>
    </row>
    <row r="411" spans="2:30">
      <c r="P411" s="168"/>
      <c r="Q411" s="168"/>
      <c r="R411" s="168"/>
      <c r="S411" s="168"/>
      <c r="T411" s="168"/>
      <c r="U411" s="168"/>
      <c r="V411" s="168"/>
      <c r="W411" s="168"/>
      <c r="X411" s="168"/>
      <c r="Y411" s="168"/>
      <c r="Z411" s="168"/>
      <c r="AA411" s="168"/>
      <c r="AB411" s="168"/>
      <c r="AC411" s="168"/>
      <c r="AD411" s="168"/>
    </row>
    <row r="412" spans="2:30">
      <c r="P412" s="168"/>
      <c r="Q412" s="168"/>
      <c r="R412" s="168"/>
      <c r="S412" s="168"/>
      <c r="T412" s="168"/>
      <c r="U412" s="168"/>
      <c r="V412" s="168"/>
      <c r="W412" s="168"/>
      <c r="X412" s="168"/>
      <c r="Y412" s="168"/>
      <c r="Z412" s="168"/>
      <c r="AA412" s="168"/>
      <c r="AB412" s="168"/>
      <c r="AC412" s="168"/>
      <c r="AD412" s="168"/>
    </row>
    <row r="413" spans="2:30">
      <c r="P413" s="168"/>
      <c r="Q413" s="168"/>
      <c r="R413" s="168"/>
      <c r="S413" s="168"/>
      <c r="T413" s="168"/>
      <c r="U413" s="168"/>
      <c r="V413" s="168"/>
      <c r="W413" s="168"/>
      <c r="X413" s="168"/>
      <c r="Y413" s="168"/>
      <c r="Z413" s="168"/>
      <c r="AA413" s="168"/>
      <c r="AB413" s="168"/>
      <c r="AC413" s="168"/>
      <c r="AD413" s="168"/>
    </row>
    <row r="414" spans="2:30">
      <c r="P414" s="168"/>
      <c r="Q414" s="168"/>
      <c r="R414" s="168"/>
      <c r="S414" s="168"/>
      <c r="T414" s="168"/>
      <c r="U414" s="168"/>
      <c r="V414" s="168"/>
      <c r="W414" s="168"/>
      <c r="X414" s="168"/>
      <c r="Y414" s="168"/>
      <c r="Z414" s="168"/>
      <c r="AA414" s="168"/>
      <c r="AB414" s="168"/>
      <c r="AC414" s="168"/>
      <c r="AD414" s="168"/>
    </row>
    <row r="415" spans="2:30">
      <c r="P415" s="168"/>
      <c r="Q415" s="168"/>
      <c r="R415" s="168"/>
      <c r="S415" s="168"/>
      <c r="T415" s="168"/>
      <c r="U415" s="168"/>
      <c r="V415" s="168"/>
      <c r="W415" s="168"/>
      <c r="X415" s="168"/>
      <c r="Y415" s="168"/>
      <c r="Z415" s="168"/>
      <c r="AA415" s="168"/>
      <c r="AB415" s="168"/>
      <c r="AC415" s="168"/>
      <c r="AD415" s="168"/>
    </row>
    <row r="416" spans="2:30">
      <c r="P416" s="168"/>
      <c r="Q416" s="168"/>
      <c r="R416" s="168"/>
      <c r="S416" s="168"/>
      <c r="T416" s="168"/>
      <c r="U416" s="168"/>
      <c r="V416" s="168"/>
      <c r="W416" s="168"/>
      <c r="X416" s="168"/>
      <c r="Y416" s="168"/>
      <c r="Z416" s="168"/>
      <c r="AA416" s="168"/>
      <c r="AB416" s="168"/>
      <c r="AC416" s="168"/>
      <c r="AD416" s="168"/>
    </row>
    <row r="417" spans="16:30">
      <c r="P417" s="168"/>
      <c r="Q417" s="168"/>
      <c r="R417" s="168"/>
      <c r="S417" s="168"/>
      <c r="T417" s="168"/>
      <c r="U417" s="168"/>
      <c r="V417" s="168"/>
      <c r="W417" s="168"/>
      <c r="X417" s="168"/>
      <c r="Y417" s="168"/>
      <c r="Z417" s="168"/>
      <c r="AA417" s="168"/>
      <c r="AB417" s="168"/>
      <c r="AC417" s="168"/>
      <c r="AD417" s="168"/>
    </row>
    <row r="418" spans="16:30">
      <c r="P418" s="168"/>
      <c r="Q418" s="168"/>
      <c r="R418" s="168"/>
      <c r="S418" s="168"/>
      <c r="T418" s="168"/>
      <c r="U418" s="168"/>
      <c r="V418" s="168"/>
      <c r="W418" s="168"/>
      <c r="X418" s="168"/>
      <c r="Y418" s="168"/>
      <c r="Z418" s="168"/>
      <c r="AA418" s="168"/>
      <c r="AB418" s="168"/>
      <c r="AC418" s="168"/>
      <c r="AD418" s="168"/>
    </row>
    <row r="419" spans="16:30">
      <c r="P419" s="168"/>
      <c r="Q419" s="168"/>
      <c r="R419" s="168"/>
      <c r="S419" s="168"/>
      <c r="T419" s="168"/>
      <c r="U419" s="168"/>
      <c r="V419" s="168"/>
      <c r="W419" s="168"/>
      <c r="X419" s="168"/>
      <c r="Y419" s="168"/>
      <c r="Z419" s="168"/>
      <c r="AA419" s="168"/>
      <c r="AB419" s="168"/>
      <c r="AC419" s="168"/>
      <c r="AD419" s="168"/>
    </row>
    <row r="420" spans="16:30">
      <c r="P420" s="168"/>
      <c r="Q420" s="168"/>
      <c r="R420" s="168"/>
      <c r="S420" s="168"/>
      <c r="T420" s="168"/>
      <c r="U420" s="168"/>
      <c r="V420" s="168"/>
      <c r="W420" s="168"/>
      <c r="X420" s="168"/>
      <c r="Y420" s="168"/>
      <c r="Z420" s="168"/>
      <c r="AA420" s="168"/>
      <c r="AB420" s="168"/>
      <c r="AC420" s="168"/>
      <c r="AD420" s="168"/>
    </row>
    <row r="421" spans="16:30">
      <c r="P421" s="168"/>
      <c r="Q421" s="168"/>
      <c r="R421" s="168"/>
      <c r="S421" s="168"/>
      <c r="T421" s="168"/>
      <c r="U421" s="168"/>
      <c r="V421" s="168"/>
      <c r="W421" s="168"/>
      <c r="X421" s="168"/>
      <c r="Y421" s="168"/>
      <c r="Z421" s="168"/>
      <c r="AA421" s="168"/>
      <c r="AB421" s="168"/>
      <c r="AC421" s="168"/>
      <c r="AD421" s="168"/>
    </row>
    <row r="422" spans="16:30">
      <c r="P422" s="168"/>
      <c r="Q422" s="168"/>
      <c r="R422" s="168"/>
      <c r="S422" s="168"/>
      <c r="T422" s="168"/>
      <c r="U422" s="168"/>
      <c r="V422" s="168"/>
      <c r="W422" s="168"/>
      <c r="X422" s="168"/>
      <c r="Y422" s="168"/>
      <c r="Z422" s="168"/>
      <c r="AA422" s="168"/>
      <c r="AB422" s="168"/>
      <c r="AC422" s="168"/>
      <c r="AD422" s="168"/>
    </row>
    <row r="423" spans="16:30">
      <c r="P423" s="168"/>
      <c r="Q423" s="168"/>
      <c r="R423" s="168"/>
      <c r="S423" s="168"/>
      <c r="T423" s="168"/>
      <c r="U423" s="168"/>
      <c r="V423" s="168"/>
      <c r="W423" s="168"/>
      <c r="X423" s="168"/>
      <c r="Y423" s="168"/>
      <c r="Z423" s="168"/>
      <c r="AA423" s="168"/>
      <c r="AB423" s="168"/>
      <c r="AC423" s="168"/>
      <c r="AD423" s="168"/>
    </row>
    <row r="424" spans="16:30">
      <c r="P424" s="168"/>
      <c r="Q424" s="168"/>
      <c r="R424" s="168"/>
      <c r="S424" s="168"/>
      <c r="T424" s="168"/>
      <c r="U424" s="168"/>
      <c r="V424" s="168"/>
      <c r="W424" s="168"/>
      <c r="X424" s="168"/>
      <c r="Y424" s="168"/>
      <c r="Z424" s="168"/>
      <c r="AA424" s="168"/>
      <c r="AB424" s="168"/>
      <c r="AC424" s="168"/>
      <c r="AD424" s="168"/>
    </row>
    <row r="425" spans="16:30">
      <c r="P425" s="168"/>
      <c r="Q425" s="168"/>
      <c r="R425" s="168"/>
      <c r="S425" s="168"/>
      <c r="T425" s="168"/>
      <c r="U425" s="168"/>
      <c r="V425" s="168"/>
      <c r="W425" s="168"/>
      <c r="X425" s="168"/>
      <c r="Y425" s="168"/>
      <c r="Z425" s="168"/>
      <c r="AA425" s="168"/>
      <c r="AB425" s="168"/>
      <c r="AC425" s="168"/>
      <c r="AD425" s="168"/>
    </row>
    <row r="426" spans="16:30">
      <c r="P426" s="168"/>
      <c r="Q426" s="168"/>
      <c r="R426" s="168"/>
      <c r="S426" s="168"/>
      <c r="T426" s="168"/>
      <c r="U426" s="168"/>
      <c r="V426" s="168"/>
      <c r="W426" s="168"/>
      <c r="X426" s="168"/>
      <c r="Y426" s="168"/>
      <c r="Z426" s="168"/>
      <c r="AA426" s="168"/>
      <c r="AB426" s="168"/>
      <c r="AC426" s="168"/>
      <c r="AD426" s="168"/>
    </row>
    <row r="427" spans="16:30"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  <c r="AA427" s="168"/>
      <c r="AB427" s="168"/>
      <c r="AC427" s="168"/>
      <c r="AD427" s="168"/>
    </row>
    <row r="428" spans="16:30">
      <c r="P428" s="168"/>
      <c r="Q428" s="168"/>
      <c r="R428" s="168"/>
      <c r="S428" s="168"/>
      <c r="T428" s="168"/>
      <c r="U428" s="168"/>
      <c r="V428" s="168"/>
      <c r="W428" s="168"/>
      <c r="X428" s="168"/>
      <c r="Y428" s="168"/>
      <c r="Z428" s="168"/>
      <c r="AA428" s="168"/>
      <c r="AB428" s="168"/>
      <c r="AC428" s="168"/>
      <c r="AD428" s="168"/>
    </row>
    <row r="429" spans="16:30">
      <c r="P429" s="168"/>
      <c r="Q429" s="168"/>
      <c r="R429" s="168"/>
      <c r="S429" s="168"/>
      <c r="T429" s="168"/>
      <c r="U429" s="168"/>
      <c r="V429" s="168"/>
      <c r="W429" s="168"/>
      <c r="X429" s="168"/>
      <c r="Y429" s="168"/>
      <c r="Z429" s="168"/>
      <c r="AA429" s="168"/>
      <c r="AB429" s="168"/>
      <c r="AC429" s="168"/>
      <c r="AD429" s="168"/>
    </row>
    <row r="430" spans="16:30">
      <c r="P430" s="168"/>
      <c r="Q430" s="168"/>
      <c r="R430" s="168"/>
      <c r="S430" s="168"/>
      <c r="T430" s="168"/>
      <c r="U430" s="168"/>
      <c r="V430" s="168"/>
      <c r="W430" s="168"/>
      <c r="X430" s="168"/>
      <c r="Y430" s="168"/>
      <c r="Z430" s="168"/>
      <c r="AA430" s="168"/>
      <c r="AB430" s="168"/>
      <c r="AC430" s="168"/>
      <c r="AD430" s="168"/>
    </row>
    <row r="431" spans="16:30">
      <c r="P431" s="168"/>
      <c r="Q431" s="168"/>
      <c r="R431" s="168"/>
      <c r="S431" s="168"/>
      <c r="T431" s="168"/>
      <c r="U431" s="168"/>
      <c r="V431" s="168"/>
      <c r="W431" s="168"/>
      <c r="X431" s="168"/>
      <c r="Y431" s="168"/>
      <c r="Z431" s="168"/>
      <c r="AA431" s="168"/>
      <c r="AB431" s="168"/>
      <c r="AC431" s="168"/>
      <c r="AD431" s="168"/>
    </row>
    <row r="432" spans="16:30">
      <c r="P432" s="168"/>
      <c r="Q432" s="168"/>
      <c r="R432" s="168"/>
      <c r="S432" s="168"/>
      <c r="T432" s="168"/>
      <c r="U432" s="168"/>
      <c r="V432" s="168"/>
      <c r="W432" s="168"/>
      <c r="X432" s="168"/>
      <c r="Y432" s="168"/>
      <c r="Z432" s="168"/>
      <c r="AA432" s="168"/>
      <c r="AB432" s="168"/>
      <c r="AC432" s="168"/>
      <c r="AD432" s="168"/>
    </row>
    <row r="433" spans="16:30">
      <c r="P433" s="168"/>
      <c r="Q433" s="168"/>
      <c r="R433" s="168"/>
      <c r="S433" s="168"/>
      <c r="T433" s="168"/>
      <c r="U433" s="168"/>
      <c r="V433" s="168"/>
      <c r="W433" s="168"/>
      <c r="X433" s="168"/>
      <c r="Y433" s="168"/>
      <c r="Z433" s="168"/>
      <c r="AA433" s="168"/>
      <c r="AB433" s="168"/>
      <c r="AC433" s="168"/>
      <c r="AD433" s="168"/>
    </row>
    <row r="434" spans="16:30">
      <c r="P434" s="168"/>
      <c r="Q434" s="168"/>
      <c r="R434" s="168"/>
      <c r="S434" s="168"/>
      <c r="T434" s="168"/>
      <c r="U434" s="168"/>
      <c r="V434" s="168"/>
      <c r="W434" s="168"/>
      <c r="X434" s="168"/>
      <c r="Y434" s="168"/>
      <c r="Z434" s="168"/>
      <c r="AA434" s="168"/>
      <c r="AB434" s="168"/>
      <c r="AC434" s="168"/>
      <c r="AD434" s="168"/>
    </row>
    <row r="435" spans="16:30">
      <c r="P435" s="168"/>
      <c r="Q435" s="168"/>
      <c r="R435" s="168"/>
      <c r="S435" s="168"/>
      <c r="T435" s="168"/>
      <c r="U435" s="168"/>
      <c r="V435" s="168"/>
      <c r="W435" s="168"/>
      <c r="X435" s="168"/>
      <c r="Y435" s="168"/>
      <c r="Z435" s="168"/>
      <c r="AA435" s="168"/>
      <c r="AB435" s="168"/>
      <c r="AC435" s="168"/>
      <c r="AD435" s="168"/>
    </row>
    <row r="436" spans="16:30">
      <c r="P436" s="168"/>
      <c r="Q436" s="168"/>
      <c r="R436" s="168"/>
      <c r="S436" s="168"/>
      <c r="T436" s="168"/>
      <c r="U436" s="168"/>
      <c r="V436" s="168"/>
      <c r="W436" s="168"/>
      <c r="X436" s="168"/>
      <c r="Y436" s="168"/>
      <c r="Z436" s="168"/>
      <c r="AA436" s="168"/>
      <c r="AB436" s="168"/>
      <c r="AC436" s="168"/>
      <c r="AD436" s="168"/>
    </row>
    <row r="437" spans="16:30">
      <c r="P437" s="168"/>
      <c r="Q437" s="168"/>
      <c r="R437" s="168"/>
      <c r="S437" s="168"/>
      <c r="T437" s="168"/>
      <c r="U437" s="168"/>
      <c r="V437" s="168"/>
      <c r="W437" s="168"/>
      <c r="X437" s="168"/>
      <c r="Y437" s="168"/>
      <c r="Z437" s="168"/>
      <c r="AA437" s="168"/>
      <c r="AB437" s="168"/>
      <c r="AC437" s="168"/>
      <c r="AD437" s="168"/>
    </row>
    <row r="438" spans="16:30">
      <c r="P438" s="168"/>
      <c r="Q438" s="168"/>
      <c r="R438" s="168"/>
      <c r="S438" s="168"/>
      <c r="T438" s="168"/>
      <c r="U438" s="168"/>
      <c r="V438" s="168"/>
      <c r="W438" s="168"/>
      <c r="X438" s="168"/>
      <c r="Y438" s="168"/>
      <c r="Z438" s="168"/>
      <c r="AA438" s="168"/>
      <c r="AB438" s="168"/>
      <c r="AC438" s="168"/>
      <c r="AD438" s="168"/>
    </row>
    <row r="439" spans="16:30">
      <c r="P439" s="168"/>
      <c r="Q439" s="168"/>
      <c r="R439" s="168"/>
      <c r="S439" s="168"/>
      <c r="T439" s="168"/>
      <c r="U439" s="168"/>
      <c r="V439" s="168"/>
      <c r="W439" s="168"/>
      <c r="X439" s="168"/>
      <c r="Y439" s="168"/>
      <c r="Z439" s="168"/>
      <c r="AA439" s="168"/>
      <c r="AB439" s="168"/>
      <c r="AC439" s="168"/>
      <c r="AD439" s="168"/>
    </row>
    <row r="440" spans="16:30">
      <c r="P440" s="168"/>
      <c r="Q440" s="168"/>
      <c r="R440" s="168"/>
      <c r="S440" s="168"/>
      <c r="T440" s="168"/>
      <c r="U440" s="168"/>
      <c r="V440" s="168"/>
      <c r="W440" s="168"/>
      <c r="X440" s="168"/>
      <c r="Y440" s="168"/>
      <c r="Z440" s="168"/>
      <c r="AA440" s="168"/>
      <c r="AB440" s="168"/>
      <c r="AC440" s="168"/>
      <c r="AD440" s="168"/>
    </row>
    <row r="441" spans="16:30">
      <c r="P441" s="168"/>
      <c r="Q441" s="168"/>
      <c r="R441" s="168"/>
      <c r="S441" s="168"/>
      <c r="T441" s="168"/>
      <c r="U441" s="168"/>
      <c r="V441" s="168"/>
      <c r="W441" s="168"/>
      <c r="X441" s="168"/>
      <c r="Y441" s="168"/>
      <c r="Z441" s="168"/>
      <c r="AA441" s="168"/>
      <c r="AB441" s="168"/>
      <c r="AC441" s="168"/>
      <c r="AD441" s="168"/>
    </row>
    <row r="442" spans="16:30">
      <c r="P442" s="168"/>
      <c r="Q442" s="168"/>
      <c r="R442" s="168"/>
      <c r="S442" s="168"/>
      <c r="T442" s="168"/>
      <c r="U442" s="168"/>
      <c r="V442" s="168"/>
      <c r="W442" s="168"/>
      <c r="X442" s="168"/>
      <c r="Y442" s="168"/>
      <c r="Z442" s="168"/>
      <c r="AA442" s="168"/>
      <c r="AB442" s="168"/>
      <c r="AC442" s="168"/>
      <c r="AD442" s="168"/>
    </row>
    <row r="443" spans="16:30">
      <c r="P443" s="168"/>
      <c r="Q443" s="168"/>
      <c r="R443" s="168"/>
      <c r="S443" s="168"/>
      <c r="T443" s="168"/>
      <c r="U443" s="168"/>
      <c r="V443" s="168"/>
      <c r="W443" s="168"/>
      <c r="X443" s="168"/>
      <c r="Y443" s="168"/>
      <c r="Z443" s="168"/>
      <c r="AA443" s="168"/>
      <c r="AB443" s="168"/>
      <c r="AC443" s="168"/>
      <c r="AD443" s="168"/>
    </row>
    <row r="444" spans="16:30">
      <c r="P444" s="168"/>
      <c r="Q444" s="168"/>
      <c r="R444" s="168"/>
      <c r="S444" s="168"/>
      <c r="T444" s="168"/>
      <c r="U444" s="168"/>
      <c r="V444" s="168"/>
      <c r="W444" s="168"/>
      <c r="X444" s="168"/>
      <c r="Y444" s="168"/>
      <c r="Z444" s="168"/>
      <c r="AA444" s="168"/>
      <c r="AB444" s="168"/>
      <c r="AC444" s="168"/>
      <c r="AD444" s="168"/>
    </row>
    <row r="445" spans="16:30">
      <c r="P445" s="168"/>
      <c r="Q445" s="168"/>
      <c r="R445" s="168"/>
      <c r="S445" s="168"/>
      <c r="T445" s="168"/>
      <c r="U445" s="168"/>
      <c r="V445" s="168"/>
      <c r="W445" s="168"/>
      <c r="X445" s="168"/>
      <c r="Y445" s="168"/>
      <c r="Z445" s="168"/>
      <c r="AA445" s="168"/>
      <c r="AB445" s="168"/>
      <c r="AC445" s="168"/>
      <c r="AD445" s="168"/>
    </row>
    <row r="446" spans="16:30">
      <c r="P446" s="168"/>
      <c r="Q446" s="168"/>
      <c r="R446" s="168"/>
      <c r="S446" s="168"/>
      <c r="T446" s="168"/>
      <c r="U446" s="168"/>
      <c r="V446" s="168"/>
      <c r="W446" s="168"/>
      <c r="X446" s="168"/>
      <c r="Y446" s="168"/>
      <c r="Z446" s="168"/>
      <c r="AA446" s="168"/>
      <c r="AB446" s="168"/>
      <c r="AC446" s="168"/>
      <c r="AD446" s="168"/>
    </row>
    <row r="447" spans="16:30">
      <c r="P447" s="168"/>
      <c r="Q447" s="168"/>
      <c r="R447" s="168"/>
      <c r="S447" s="168"/>
      <c r="T447" s="168"/>
      <c r="U447" s="168"/>
      <c r="V447" s="168"/>
      <c r="W447" s="168"/>
      <c r="X447" s="168"/>
      <c r="Y447" s="168"/>
      <c r="Z447" s="168"/>
      <c r="AA447" s="168"/>
      <c r="AB447" s="168"/>
      <c r="AC447" s="168"/>
      <c r="AD447" s="168"/>
    </row>
    <row r="448" spans="16:30">
      <c r="P448" s="168"/>
      <c r="Q448" s="168"/>
      <c r="R448" s="168"/>
      <c r="S448" s="168"/>
      <c r="T448" s="168"/>
      <c r="U448" s="168"/>
      <c r="V448" s="168"/>
      <c r="W448" s="168"/>
      <c r="X448" s="168"/>
      <c r="Y448" s="168"/>
      <c r="Z448" s="168"/>
      <c r="AA448" s="168"/>
      <c r="AB448" s="168"/>
      <c r="AC448" s="168"/>
      <c r="AD448" s="168"/>
    </row>
    <row r="449" spans="16:30">
      <c r="P449" s="168"/>
      <c r="Q449" s="168"/>
      <c r="R449" s="168"/>
      <c r="S449" s="168"/>
      <c r="T449" s="168"/>
      <c r="U449" s="168"/>
      <c r="V449" s="168"/>
      <c r="W449" s="168"/>
      <c r="X449" s="168"/>
      <c r="Y449" s="168"/>
      <c r="Z449" s="168"/>
      <c r="AA449" s="168"/>
      <c r="AB449" s="168"/>
      <c r="AC449" s="168"/>
      <c r="AD449" s="168"/>
    </row>
    <row r="450" spans="16:30">
      <c r="P450" s="168"/>
      <c r="Q450" s="168"/>
      <c r="R450" s="168"/>
      <c r="S450" s="168"/>
      <c r="T450" s="168"/>
      <c r="U450" s="168"/>
      <c r="V450" s="168"/>
      <c r="W450" s="168"/>
      <c r="X450" s="168"/>
      <c r="Y450" s="168"/>
      <c r="Z450" s="168"/>
      <c r="AA450" s="168"/>
      <c r="AB450" s="168"/>
      <c r="AC450" s="168"/>
      <c r="AD450" s="168"/>
    </row>
    <row r="451" spans="16:30">
      <c r="P451" s="168"/>
      <c r="Q451" s="168"/>
      <c r="R451" s="168"/>
      <c r="S451" s="168"/>
      <c r="T451" s="168"/>
      <c r="U451" s="168"/>
      <c r="V451" s="168"/>
      <c r="W451" s="168"/>
      <c r="X451" s="168"/>
      <c r="Y451" s="168"/>
      <c r="Z451" s="168"/>
      <c r="AA451" s="168"/>
      <c r="AB451" s="168"/>
      <c r="AC451" s="168"/>
      <c r="AD451" s="168"/>
    </row>
    <row r="452" spans="16:30">
      <c r="P452" s="168"/>
      <c r="Q452" s="168"/>
      <c r="R452" s="168"/>
      <c r="S452" s="168"/>
      <c r="T452" s="168"/>
      <c r="U452" s="168"/>
      <c r="V452" s="168"/>
      <c r="W452" s="168"/>
      <c r="X452" s="168"/>
      <c r="Y452" s="168"/>
      <c r="Z452" s="168"/>
      <c r="AA452" s="168"/>
      <c r="AB452" s="168"/>
      <c r="AC452" s="168"/>
      <c r="AD452" s="168"/>
    </row>
    <row r="453" spans="16:30">
      <c r="P453" s="168"/>
      <c r="Q453" s="168"/>
      <c r="R453" s="168"/>
      <c r="S453" s="168"/>
      <c r="T453" s="168"/>
      <c r="U453" s="168"/>
      <c r="V453" s="168"/>
      <c r="W453" s="168"/>
      <c r="X453" s="168"/>
      <c r="Y453" s="168"/>
      <c r="Z453" s="168"/>
      <c r="AA453" s="168"/>
      <c r="AB453" s="168"/>
      <c r="AC453" s="168"/>
      <c r="AD453" s="168"/>
    </row>
    <row r="454" spans="16:30">
      <c r="P454" s="168"/>
      <c r="Q454" s="168"/>
      <c r="R454" s="168"/>
      <c r="S454" s="168"/>
      <c r="T454" s="168"/>
      <c r="U454" s="168"/>
      <c r="V454" s="168"/>
      <c r="W454" s="168"/>
      <c r="X454" s="168"/>
      <c r="Y454" s="168"/>
      <c r="Z454" s="168"/>
      <c r="AA454" s="168"/>
      <c r="AB454" s="168"/>
      <c r="AC454" s="168"/>
      <c r="AD454" s="168"/>
    </row>
    <row r="455" spans="16:30">
      <c r="P455" s="168"/>
      <c r="Q455" s="168"/>
      <c r="R455" s="168"/>
      <c r="S455" s="168"/>
      <c r="T455" s="168"/>
      <c r="U455" s="168"/>
      <c r="V455" s="168"/>
      <c r="W455" s="168"/>
      <c r="X455" s="168"/>
      <c r="Y455" s="168"/>
      <c r="Z455" s="168"/>
      <c r="AA455" s="168"/>
      <c r="AB455" s="168"/>
      <c r="AC455" s="168"/>
      <c r="AD455" s="168"/>
    </row>
    <row r="456" spans="16:30">
      <c r="P456" s="168"/>
      <c r="Q456" s="168"/>
      <c r="R456" s="168"/>
      <c r="S456" s="168"/>
      <c r="T456" s="168"/>
      <c r="U456" s="168"/>
      <c r="V456" s="168"/>
      <c r="W456" s="168"/>
      <c r="X456" s="168"/>
      <c r="Y456" s="168"/>
      <c r="Z456" s="168"/>
      <c r="AA456" s="168"/>
      <c r="AB456" s="168"/>
      <c r="AC456" s="168"/>
      <c r="AD456" s="168"/>
    </row>
    <row r="457" spans="16:30">
      <c r="P457" s="168"/>
      <c r="Q457" s="168"/>
      <c r="R457" s="168"/>
      <c r="S457" s="168"/>
      <c r="T457" s="168"/>
      <c r="U457" s="168"/>
      <c r="V457" s="168"/>
      <c r="W457" s="168"/>
      <c r="X457" s="168"/>
      <c r="Y457" s="168"/>
      <c r="Z457" s="168"/>
      <c r="AA457" s="168"/>
      <c r="AB457" s="168"/>
      <c r="AC457" s="168"/>
      <c r="AD457" s="168"/>
    </row>
    <row r="458" spans="16:30">
      <c r="P458" s="168"/>
      <c r="Q458" s="168"/>
      <c r="R458" s="168"/>
      <c r="S458" s="168"/>
      <c r="T458" s="168"/>
      <c r="U458" s="168"/>
      <c r="V458" s="168"/>
      <c r="W458" s="168"/>
      <c r="X458" s="168"/>
      <c r="Y458" s="168"/>
      <c r="Z458" s="168"/>
      <c r="AA458" s="168"/>
      <c r="AB458" s="168"/>
      <c r="AC458" s="168"/>
      <c r="AD458" s="168"/>
    </row>
    <row r="459" spans="16:30">
      <c r="P459" s="168"/>
      <c r="Q459" s="168"/>
      <c r="R459" s="168"/>
      <c r="S459" s="168"/>
      <c r="T459" s="168"/>
      <c r="U459" s="168"/>
      <c r="V459" s="168"/>
      <c r="W459" s="168"/>
      <c r="X459" s="168"/>
      <c r="Y459" s="168"/>
      <c r="Z459" s="168"/>
      <c r="AA459" s="168"/>
      <c r="AB459" s="168"/>
      <c r="AC459" s="168"/>
      <c r="AD459" s="168"/>
    </row>
    <row r="460" spans="16:30">
      <c r="P460" s="168"/>
      <c r="Q460" s="168"/>
      <c r="R460" s="168"/>
      <c r="S460" s="168"/>
      <c r="T460" s="168"/>
      <c r="U460" s="168"/>
      <c r="V460" s="168"/>
      <c r="W460" s="168"/>
      <c r="X460" s="168"/>
      <c r="Y460" s="168"/>
      <c r="Z460" s="168"/>
      <c r="AA460" s="168"/>
      <c r="AB460" s="168"/>
      <c r="AC460" s="168"/>
      <c r="AD460" s="168"/>
    </row>
    <row r="461" spans="16:30">
      <c r="P461" s="168"/>
      <c r="Q461" s="168"/>
      <c r="R461" s="168"/>
      <c r="S461" s="168"/>
      <c r="T461" s="168"/>
      <c r="U461" s="168"/>
      <c r="V461" s="168"/>
      <c r="W461" s="168"/>
      <c r="X461" s="168"/>
      <c r="Y461" s="168"/>
      <c r="Z461" s="168"/>
      <c r="AA461" s="168"/>
      <c r="AB461" s="168"/>
      <c r="AC461" s="168"/>
      <c r="AD461" s="168"/>
    </row>
    <row r="462" spans="16:30">
      <c r="P462" s="168"/>
      <c r="Q462" s="168"/>
      <c r="R462" s="168"/>
      <c r="S462" s="168"/>
      <c r="T462" s="168"/>
      <c r="U462" s="168"/>
      <c r="V462" s="168"/>
      <c r="W462" s="168"/>
      <c r="X462" s="168"/>
      <c r="Y462" s="168"/>
      <c r="Z462" s="168"/>
      <c r="AA462" s="168"/>
      <c r="AB462" s="168"/>
      <c r="AC462" s="168"/>
      <c r="AD462" s="168"/>
    </row>
    <row r="463" spans="16:30">
      <c r="P463" s="168"/>
      <c r="Q463" s="168"/>
      <c r="R463" s="168"/>
      <c r="S463" s="168"/>
      <c r="T463" s="168"/>
      <c r="U463" s="168"/>
      <c r="V463" s="168"/>
      <c r="W463" s="168"/>
      <c r="X463" s="168"/>
      <c r="Y463" s="168"/>
      <c r="Z463" s="168"/>
      <c r="AA463" s="168"/>
      <c r="AB463" s="168"/>
      <c r="AC463" s="168"/>
      <c r="AD463" s="168"/>
    </row>
    <row r="464" spans="16:30">
      <c r="P464" s="168"/>
      <c r="Q464" s="168"/>
      <c r="R464" s="168"/>
      <c r="S464" s="168"/>
      <c r="T464" s="168"/>
      <c r="U464" s="168"/>
      <c r="V464" s="168"/>
      <c r="W464" s="168"/>
      <c r="X464" s="168"/>
      <c r="Y464" s="168"/>
      <c r="Z464" s="168"/>
      <c r="AA464" s="168"/>
      <c r="AB464" s="168"/>
      <c r="AC464" s="168"/>
      <c r="AD464" s="168"/>
    </row>
    <row r="465" spans="16:30">
      <c r="P465" s="168"/>
      <c r="Q465" s="168"/>
      <c r="R465" s="168"/>
      <c r="S465" s="168"/>
      <c r="T465" s="168"/>
      <c r="U465" s="168"/>
      <c r="V465" s="168"/>
      <c r="W465" s="168"/>
      <c r="X465" s="168"/>
      <c r="Y465" s="168"/>
      <c r="Z465" s="168"/>
      <c r="AA465" s="168"/>
      <c r="AB465" s="168"/>
      <c r="AC465" s="168"/>
      <c r="AD465" s="168"/>
    </row>
    <row r="466" spans="16:30">
      <c r="P466" s="168"/>
      <c r="Q466" s="168"/>
      <c r="R466" s="168"/>
      <c r="S466" s="168"/>
      <c r="T466" s="168"/>
      <c r="U466" s="168"/>
      <c r="V466" s="168"/>
      <c r="W466" s="168"/>
      <c r="X466" s="168"/>
      <c r="Y466" s="168"/>
      <c r="Z466" s="168"/>
      <c r="AA466" s="168"/>
      <c r="AB466" s="168"/>
      <c r="AC466" s="168"/>
      <c r="AD466" s="168"/>
    </row>
    <row r="467" spans="16:30">
      <c r="P467" s="168"/>
      <c r="Q467" s="168"/>
      <c r="R467" s="168"/>
      <c r="S467" s="168"/>
      <c r="T467" s="168"/>
      <c r="U467" s="168"/>
      <c r="V467" s="168"/>
      <c r="W467" s="168"/>
      <c r="X467" s="168"/>
      <c r="Y467" s="168"/>
      <c r="Z467" s="168"/>
      <c r="AA467" s="168"/>
      <c r="AB467" s="168"/>
      <c r="AC467" s="168"/>
      <c r="AD467" s="168"/>
    </row>
    <row r="468" spans="16:30">
      <c r="P468" s="168"/>
      <c r="Q468" s="168"/>
      <c r="R468" s="168"/>
      <c r="S468" s="168"/>
      <c r="T468" s="168"/>
      <c r="U468" s="168"/>
      <c r="V468" s="168"/>
      <c r="W468" s="168"/>
      <c r="X468" s="168"/>
      <c r="Y468" s="168"/>
      <c r="Z468" s="168"/>
      <c r="AA468" s="168"/>
      <c r="AB468" s="168"/>
      <c r="AC468" s="168"/>
      <c r="AD468" s="168"/>
    </row>
    <row r="469" spans="16:30">
      <c r="P469" s="168"/>
      <c r="Q469" s="168"/>
      <c r="R469" s="168"/>
      <c r="S469" s="168"/>
      <c r="T469" s="168"/>
      <c r="U469" s="168"/>
      <c r="V469" s="168"/>
      <c r="W469" s="168"/>
      <c r="X469" s="168"/>
      <c r="Y469" s="168"/>
      <c r="Z469" s="168"/>
      <c r="AA469" s="168"/>
      <c r="AB469" s="168"/>
      <c r="AC469" s="168"/>
      <c r="AD469" s="168"/>
    </row>
    <row r="470" spans="16:30">
      <c r="P470" s="168"/>
      <c r="Q470" s="168"/>
      <c r="R470" s="168"/>
      <c r="S470" s="168"/>
      <c r="T470" s="168"/>
      <c r="U470" s="168"/>
      <c r="V470" s="168"/>
      <c r="W470" s="168"/>
      <c r="X470" s="168"/>
      <c r="Y470" s="168"/>
      <c r="Z470" s="168"/>
      <c r="AA470" s="168"/>
      <c r="AB470" s="168"/>
      <c r="AC470" s="168"/>
      <c r="AD470" s="168"/>
    </row>
    <row r="471" spans="16:30">
      <c r="P471" s="168"/>
      <c r="Q471" s="168"/>
      <c r="R471" s="168"/>
      <c r="S471" s="168"/>
      <c r="T471" s="168"/>
      <c r="U471" s="168"/>
      <c r="V471" s="168"/>
      <c r="W471" s="168"/>
      <c r="X471" s="168"/>
      <c r="Y471" s="168"/>
      <c r="Z471" s="168"/>
      <c r="AA471" s="168"/>
      <c r="AB471" s="168"/>
      <c r="AC471" s="168"/>
      <c r="AD471" s="168"/>
    </row>
    <row r="472" spans="16:30">
      <c r="P472" s="168"/>
      <c r="Q472" s="168"/>
      <c r="R472" s="168"/>
      <c r="S472" s="168"/>
      <c r="T472" s="168"/>
      <c r="U472" s="168"/>
      <c r="V472" s="168"/>
      <c r="W472" s="168"/>
      <c r="X472" s="168"/>
      <c r="Y472" s="168"/>
      <c r="Z472" s="168"/>
      <c r="AA472" s="168"/>
      <c r="AB472" s="168"/>
      <c r="AC472" s="168"/>
      <c r="AD472" s="168"/>
    </row>
    <row r="473" spans="16:30">
      <c r="P473" s="168"/>
      <c r="Q473" s="168"/>
      <c r="R473" s="168"/>
      <c r="S473" s="168"/>
      <c r="T473" s="168"/>
      <c r="U473" s="168"/>
      <c r="V473" s="168"/>
      <c r="W473" s="168"/>
      <c r="X473" s="168"/>
      <c r="Y473" s="168"/>
      <c r="Z473" s="168"/>
      <c r="AA473" s="168"/>
      <c r="AB473" s="168"/>
      <c r="AC473" s="168"/>
      <c r="AD473" s="168"/>
    </row>
    <row r="474" spans="16:30">
      <c r="P474" s="168"/>
      <c r="Q474" s="168"/>
      <c r="R474" s="168"/>
      <c r="S474" s="168"/>
      <c r="T474" s="168"/>
      <c r="U474" s="168"/>
      <c r="V474" s="168"/>
      <c r="W474" s="168"/>
      <c r="X474" s="168"/>
      <c r="Y474" s="168"/>
      <c r="Z474" s="168"/>
      <c r="AA474" s="168"/>
      <c r="AB474" s="168"/>
      <c r="AC474" s="168"/>
      <c r="AD474" s="168"/>
    </row>
    <row r="475" spans="16:30">
      <c r="P475" s="168"/>
      <c r="Q475" s="168"/>
      <c r="R475" s="168"/>
      <c r="S475" s="168"/>
      <c r="T475" s="168"/>
      <c r="U475" s="168"/>
      <c r="V475" s="168"/>
      <c r="W475" s="168"/>
      <c r="X475" s="168"/>
      <c r="Y475" s="168"/>
      <c r="Z475" s="168"/>
      <c r="AA475" s="168"/>
      <c r="AB475" s="168"/>
      <c r="AC475" s="168"/>
      <c r="AD475" s="168"/>
    </row>
    <row r="476" spans="16:30">
      <c r="P476" s="168"/>
      <c r="Q476" s="168"/>
      <c r="R476" s="168"/>
      <c r="S476" s="168"/>
      <c r="T476" s="168"/>
      <c r="U476" s="168"/>
      <c r="V476" s="168"/>
      <c r="W476" s="168"/>
      <c r="X476" s="168"/>
      <c r="Y476" s="168"/>
      <c r="Z476" s="168"/>
      <c r="AA476" s="168"/>
      <c r="AB476" s="168"/>
      <c r="AC476" s="168"/>
      <c r="AD476" s="168"/>
    </row>
    <row r="477" spans="16:30">
      <c r="P477" s="168"/>
      <c r="Q477" s="168"/>
      <c r="R477" s="168"/>
      <c r="S477" s="168"/>
      <c r="T477" s="168"/>
      <c r="U477" s="168"/>
      <c r="V477" s="168"/>
      <c r="W477" s="168"/>
      <c r="X477" s="168"/>
      <c r="Y477" s="168"/>
      <c r="Z477" s="168"/>
      <c r="AA477" s="168"/>
      <c r="AB477" s="168"/>
      <c r="AC477" s="168"/>
      <c r="AD477" s="168"/>
    </row>
    <row r="478" spans="16:30">
      <c r="P478" s="168"/>
      <c r="Q478" s="168"/>
      <c r="R478" s="168"/>
      <c r="S478" s="168"/>
      <c r="T478" s="168"/>
      <c r="U478" s="168"/>
      <c r="V478" s="168"/>
      <c r="W478" s="168"/>
      <c r="X478" s="168"/>
      <c r="Y478" s="168"/>
      <c r="Z478" s="168"/>
      <c r="AA478" s="168"/>
      <c r="AB478" s="168"/>
      <c r="AC478" s="168"/>
      <c r="AD478" s="168"/>
    </row>
    <row r="479" spans="16:30">
      <c r="P479" s="168"/>
      <c r="Q479" s="168"/>
      <c r="R479" s="168"/>
      <c r="S479" s="168"/>
      <c r="T479" s="168"/>
      <c r="U479" s="168"/>
      <c r="V479" s="168"/>
      <c r="W479" s="168"/>
      <c r="X479" s="168"/>
      <c r="Y479" s="168"/>
      <c r="Z479" s="168"/>
      <c r="AA479" s="168"/>
      <c r="AB479" s="168"/>
      <c r="AC479" s="168"/>
      <c r="AD479" s="168"/>
    </row>
    <row r="480" spans="16:30">
      <c r="P480" s="168"/>
      <c r="Q480" s="168"/>
      <c r="R480" s="168"/>
      <c r="S480" s="168"/>
      <c r="T480" s="168"/>
      <c r="U480" s="168"/>
      <c r="V480" s="168"/>
      <c r="W480" s="168"/>
      <c r="X480" s="168"/>
      <c r="Y480" s="168"/>
      <c r="Z480" s="168"/>
      <c r="AA480" s="168"/>
      <c r="AB480" s="168"/>
      <c r="AC480" s="168"/>
      <c r="AD480" s="168"/>
    </row>
    <row r="481" spans="16:30">
      <c r="P481" s="168"/>
      <c r="Q481" s="168"/>
      <c r="R481" s="168"/>
      <c r="S481" s="168"/>
      <c r="T481" s="168"/>
      <c r="U481" s="168"/>
      <c r="V481" s="168"/>
      <c r="W481" s="168"/>
      <c r="X481" s="168"/>
      <c r="Y481" s="168"/>
      <c r="Z481" s="168"/>
      <c r="AA481" s="168"/>
      <c r="AB481" s="168"/>
      <c r="AC481" s="168"/>
      <c r="AD481" s="168"/>
    </row>
    <row r="482" spans="16:30">
      <c r="P482" s="168"/>
      <c r="Q482" s="168"/>
      <c r="R482" s="168"/>
      <c r="S482" s="168"/>
      <c r="T482" s="168"/>
      <c r="U482" s="168"/>
      <c r="V482" s="168"/>
      <c r="W482" s="168"/>
      <c r="X482" s="168"/>
      <c r="Y482" s="168"/>
      <c r="Z482" s="168"/>
      <c r="AA482" s="168"/>
      <c r="AB482" s="168"/>
      <c r="AC482" s="168"/>
      <c r="AD482" s="168"/>
    </row>
    <row r="483" spans="16:30">
      <c r="P483" s="168"/>
      <c r="Q483" s="168"/>
      <c r="R483" s="168"/>
      <c r="S483" s="168"/>
      <c r="T483" s="168"/>
      <c r="U483" s="168"/>
      <c r="V483" s="168"/>
      <c r="W483" s="168"/>
      <c r="X483" s="168"/>
      <c r="Y483" s="168"/>
      <c r="Z483" s="168"/>
      <c r="AA483" s="168"/>
      <c r="AB483" s="168"/>
      <c r="AC483" s="168"/>
      <c r="AD483" s="168"/>
    </row>
    <row r="484" spans="16:30">
      <c r="P484" s="168"/>
      <c r="Q484" s="168"/>
      <c r="R484" s="168"/>
      <c r="S484" s="168"/>
      <c r="T484" s="168"/>
      <c r="U484" s="168"/>
      <c r="V484" s="168"/>
      <c r="W484" s="168"/>
      <c r="X484" s="168"/>
      <c r="Y484" s="168"/>
      <c r="Z484" s="168"/>
      <c r="AA484" s="168"/>
      <c r="AB484" s="168"/>
      <c r="AC484" s="168"/>
      <c r="AD484" s="168"/>
    </row>
    <row r="485" spans="16:30">
      <c r="P485" s="168"/>
      <c r="Q485" s="168"/>
      <c r="R485" s="168"/>
      <c r="S485" s="168"/>
      <c r="T485" s="168"/>
      <c r="U485" s="168"/>
      <c r="V485" s="168"/>
      <c r="W485" s="168"/>
      <c r="X485" s="168"/>
      <c r="Y485" s="168"/>
      <c r="Z485" s="168"/>
      <c r="AA485" s="168"/>
      <c r="AB485" s="168"/>
      <c r="AC485" s="168"/>
      <c r="AD485" s="168"/>
    </row>
    <row r="486" spans="16:30">
      <c r="P486" s="168"/>
      <c r="Q486" s="168"/>
      <c r="R486" s="168"/>
      <c r="S486" s="168"/>
      <c r="T486" s="168"/>
      <c r="U486" s="168"/>
      <c r="V486" s="168"/>
      <c r="W486" s="168"/>
      <c r="X486" s="168"/>
      <c r="Y486" s="168"/>
      <c r="Z486" s="168"/>
      <c r="AA486" s="168"/>
      <c r="AB486" s="168"/>
      <c r="AC486" s="168"/>
      <c r="AD486" s="168"/>
    </row>
    <row r="487" spans="16:30">
      <c r="P487" s="168"/>
      <c r="Q487" s="168"/>
      <c r="R487" s="168"/>
      <c r="S487" s="168"/>
      <c r="T487" s="168"/>
      <c r="U487" s="168"/>
      <c r="V487" s="168"/>
      <c r="W487" s="168"/>
      <c r="X487" s="168"/>
      <c r="Y487" s="168"/>
      <c r="Z487" s="168"/>
      <c r="AA487" s="168"/>
      <c r="AB487" s="168"/>
      <c r="AC487" s="168"/>
      <c r="AD487" s="168"/>
    </row>
    <row r="488" spans="16:30">
      <c r="P488" s="168"/>
      <c r="Q488" s="168"/>
      <c r="R488" s="168"/>
      <c r="S488" s="168"/>
      <c r="T488" s="168"/>
      <c r="U488" s="168"/>
      <c r="V488" s="168"/>
      <c r="W488" s="168"/>
      <c r="X488" s="168"/>
      <c r="Y488" s="168"/>
      <c r="Z488" s="168"/>
      <c r="AA488" s="168"/>
      <c r="AB488" s="168"/>
      <c r="AC488" s="168"/>
      <c r="AD488" s="168"/>
    </row>
    <row r="489" spans="16:30">
      <c r="P489" s="168"/>
      <c r="Q489" s="168"/>
      <c r="R489" s="168"/>
      <c r="S489" s="168"/>
      <c r="T489" s="168"/>
      <c r="U489" s="168"/>
      <c r="V489" s="168"/>
      <c r="W489" s="168"/>
      <c r="X489" s="168"/>
      <c r="Y489" s="168"/>
      <c r="Z489" s="168"/>
      <c r="AA489" s="168"/>
      <c r="AB489" s="168"/>
      <c r="AC489" s="168"/>
      <c r="AD489" s="168"/>
    </row>
    <row r="490" spans="16:30">
      <c r="P490" s="168"/>
      <c r="Q490" s="168"/>
      <c r="R490" s="168"/>
      <c r="S490" s="168"/>
      <c r="T490" s="168"/>
      <c r="U490" s="168"/>
      <c r="V490" s="168"/>
      <c r="W490" s="168"/>
      <c r="X490" s="168"/>
      <c r="Y490" s="168"/>
      <c r="Z490" s="168"/>
      <c r="AA490" s="168"/>
      <c r="AB490" s="168"/>
      <c r="AC490" s="168"/>
      <c r="AD490" s="168"/>
    </row>
    <row r="491" spans="16:30">
      <c r="P491" s="168"/>
      <c r="Q491" s="168"/>
      <c r="R491" s="168"/>
      <c r="S491" s="168"/>
      <c r="T491" s="168"/>
      <c r="U491" s="168"/>
      <c r="V491" s="168"/>
      <c r="W491" s="168"/>
      <c r="X491" s="168"/>
      <c r="Y491" s="168"/>
      <c r="Z491" s="168"/>
      <c r="AA491" s="168"/>
      <c r="AB491" s="168"/>
      <c r="AC491" s="168"/>
      <c r="AD491" s="168"/>
    </row>
    <row r="492" spans="16:30">
      <c r="P492" s="168"/>
      <c r="Q492" s="168"/>
      <c r="R492" s="168"/>
      <c r="S492" s="168"/>
      <c r="T492" s="168"/>
      <c r="U492" s="168"/>
      <c r="V492" s="168"/>
      <c r="W492" s="168"/>
      <c r="X492" s="168"/>
      <c r="Y492" s="168"/>
      <c r="Z492" s="168"/>
      <c r="AA492" s="168"/>
      <c r="AB492" s="168"/>
      <c r="AC492" s="168"/>
      <c r="AD492" s="168"/>
    </row>
    <row r="493" spans="16:30">
      <c r="P493" s="168"/>
      <c r="Q493" s="168"/>
      <c r="R493" s="168"/>
      <c r="S493" s="168"/>
      <c r="T493" s="168"/>
      <c r="U493" s="168"/>
      <c r="V493" s="168"/>
      <c r="W493" s="168"/>
      <c r="X493" s="168"/>
      <c r="Y493" s="168"/>
      <c r="Z493" s="168"/>
      <c r="AA493" s="168"/>
      <c r="AB493" s="168"/>
      <c r="AC493" s="168"/>
      <c r="AD493" s="168"/>
    </row>
    <row r="494" spans="16:30">
      <c r="P494" s="168"/>
      <c r="Q494" s="168"/>
      <c r="R494" s="168"/>
      <c r="S494" s="168"/>
      <c r="T494" s="168"/>
      <c r="U494" s="168"/>
      <c r="V494" s="168"/>
      <c r="W494" s="168"/>
      <c r="X494" s="168"/>
      <c r="Y494" s="168"/>
      <c r="Z494" s="168"/>
      <c r="AA494" s="168"/>
      <c r="AB494" s="168"/>
      <c r="AC494" s="168"/>
      <c r="AD494" s="168"/>
    </row>
    <row r="495" spans="16:30">
      <c r="P495" s="168"/>
      <c r="Q495" s="168"/>
      <c r="R495" s="168"/>
      <c r="S495" s="168"/>
      <c r="T495" s="168"/>
      <c r="U495" s="168"/>
      <c r="V495" s="168"/>
      <c r="W495" s="168"/>
      <c r="X495" s="168"/>
      <c r="Y495" s="168"/>
      <c r="Z495" s="168"/>
      <c r="AA495" s="168"/>
      <c r="AB495" s="168"/>
      <c r="AC495" s="168"/>
      <c r="AD495" s="168"/>
    </row>
    <row r="496" spans="16:30">
      <c r="P496" s="168"/>
      <c r="Q496" s="168"/>
      <c r="R496" s="168"/>
      <c r="S496" s="168"/>
      <c r="T496" s="168"/>
      <c r="U496" s="168"/>
      <c r="V496" s="168"/>
      <c r="W496" s="168"/>
      <c r="X496" s="168"/>
      <c r="Y496" s="168"/>
      <c r="Z496" s="168"/>
      <c r="AA496" s="168"/>
      <c r="AB496" s="168"/>
      <c r="AC496" s="168"/>
      <c r="AD496" s="168"/>
    </row>
    <row r="497" spans="16:30">
      <c r="P497" s="168"/>
      <c r="Q497" s="168"/>
      <c r="R497" s="168"/>
      <c r="S497" s="168"/>
      <c r="T497" s="168"/>
      <c r="U497" s="168"/>
      <c r="V497" s="168"/>
      <c r="W497" s="168"/>
      <c r="X497" s="168"/>
      <c r="Y497" s="168"/>
      <c r="Z497" s="168"/>
      <c r="AA497" s="168"/>
      <c r="AB497" s="168"/>
      <c r="AC497" s="168"/>
      <c r="AD497" s="168"/>
    </row>
    <row r="498" spans="16:30">
      <c r="P498" s="168"/>
      <c r="Q498" s="168"/>
      <c r="R498" s="168"/>
      <c r="S498" s="168"/>
      <c r="T498" s="168"/>
      <c r="U498" s="168"/>
      <c r="V498" s="168"/>
      <c r="W498" s="168"/>
      <c r="X498" s="168"/>
      <c r="Y498" s="168"/>
      <c r="Z498" s="168"/>
      <c r="AA498" s="168"/>
      <c r="AB498" s="168"/>
      <c r="AC498" s="168"/>
      <c r="AD498" s="168"/>
    </row>
    <row r="499" spans="16:30">
      <c r="P499" s="168"/>
      <c r="Q499" s="168"/>
      <c r="R499" s="168"/>
      <c r="S499" s="168"/>
      <c r="T499" s="168"/>
      <c r="U499" s="168"/>
      <c r="V499" s="168"/>
      <c r="W499" s="168"/>
      <c r="X499" s="168"/>
      <c r="Y499" s="168"/>
      <c r="Z499" s="168"/>
      <c r="AA499" s="168"/>
      <c r="AB499" s="168"/>
      <c r="AC499" s="168"/>
      <c r="AD499" s="168"/>
    </row>
    <row r="500" spans="16:30">
      <c r="P500" s="168"/>
      <c r="Q500" s="168"/>
      <c r="R500" s="168"/>
      <c r="S500" s="168"/>
      <c r="T500" s="168"/>
      <c r="U500" s="168"/>
      <c r="V500" s="168"/>
      <c r="W500" s="168"/>
      <c r="X500" s="168"/>
      <c r="Y500" s="168"/>
      <c r="Z500" s="168"/>
      <c r="AA500" s="168"/>
      <c r="AB500" s="168"/>
      <c r="AC500" s="168"/>
      <c r="AD500" s="168"/>
    </row>
    <row r="501" spans="16:30">
      <c r="P501" s="168"/>
      <c r="Q501" s="168"/>
      <c r="R501" s="168"/>
      <c r="S501" s="168"/>
      <c r="T501" s="168"/>
      <c r="U501" s="168"/>
      <c r="V501" s="168"/>
      <c r="W501" s="168"/>
      <c r="X501" s="168"/>
      <c r="Y501" s="168"/>
      <c r="Z501" s="168"/>
      <c r="AA501" s="168"/>
      <c r="AB501" s="168"/>
      <c r="AC501" s="168"/>
      <c r="AD501" s="168"/>
    </row>
    <row r="502" spans="16:30">
      <c r="P502" s="168"/>
      <c r="Q502" s="168"/>
      <c r="R502" s="168"/>
      <c r="S502" s="168"/>
      <c r="T502" s="168"/>
      <c r="U502" s="168"/>
      <c r="V502" s="168"/>
      <c r="W502" s="168"/>
      <c r="X502" s="168"/>
      <c r="Y502" s="168"/>
      <c r="Z502" s="168"/>
      <c r="AA502" s="168"/>
      <c r="AB502" s="168"/>
      <c r="AC502" s="168"/>
      <c r="AD502" s="168"/>
    </row>
    <row r="503" spans="16:30">
      <c r="P503" s="168"/>
      <c r="Q503" s="168"/>
      <c r="R503" s="168"/>
      <c r="S503" s="168"/>
      <c r="T503" s="168"/>
      <c r="U503" s="168"/>
      <c r="V503" s="168"/>
      <c r="W503" s="168"/>
      <c r="X503" s="168"/>
      <c r="Y503" s="168"/>
      <c r="Z503" s="168"/>
      <c r="AA503" s="168"/>
      <c r="AB503" s="168"/>
      <c r="AC503" s="168"/>
      <c r="AD503" s="168"/>
    </row>
    <row r="504" spans="16:30">
      <c r="P504" s="168"/>
      <c r="Q504" s="168"/>
      <c r="R504" s="168"/>
      <c r="S504" s="168"/>
      <c r="T504" s="168"/>
      <c r="U504" s="168"/>
      <c r="V504" s="168"/>
      <c r="W504" s="168"/>
      <c r="X504" s="168"/>
      <c r="Y504" s="168"/>
      <c r="Z504" s="168"/>
      <c r="AA504" s="168"/>
      <c r="AB504" s="168"/>
      <c r="AC504" s="168"/>
      <c r="AD504" s="168"/>
    </row>
    <row r="505" spans="16:30">
      <c r="P505" s="168"/>
      <c r="Q505" s="168"/>
      <c r="R505" s="168"/>
      <c r="S505" s="168"/>
      <c r="T505" s="168"/>
      <c r="U505" s="168"/>
      <c r="V505" s="168"/>
      <c r="W505" s="168"/>
      <c r="X505" s="168"/>
      <c r="Y505" s="168"/>
      <c r="Z505" s="168"/>
      <c r="AA505" s="168"/>
      <c r="AB505" s="168"/>
      <c r="AC505" s="168"/>
      <c r="AD505" s="168"/>
    </row>
    <row r="506" spans="16:30">
      <c r="P506" s="168"/>
      <c r="Q506" s="168"/>
      <c r="R506" s="168"/>
      <c r="S506" s="168"/>
      <c r="T506" s="168"/>
      <c r="U506" s="168"/>
      <c r="V506" s="168"/>
      <c r="W506" s="168"/>
      <c r="X506" s="168"/>
      <c r="Y506" s="168"/>
      <c r="Z506" s="168"/>
      <c r="AA506" s="168"/>
      <c r="AB506" s="168"/>
      <c r="AC506" s="168"/>
      <c r="AD506" s="168"/>
    </row>
    <row r="507" spans="16:30">
      <c r="P507" s="168"/>
      <c r="Q507" s="168"/>
      <c r="R507" s="168"/>
      <c r="S507" s="168"/>
      <c r="T507" s="168"/>
      <c r="U507" s="168"/>
      <c r="V507" s="168"/>
      <c r="W507" s="168"/>
      <c r="X507" s="168"/>
      <c r="Y507" s="168"/>
      <c r="Z507" s="168"/>
      <c r="AA507" s="168"/>
      <c r="AB507" s="168"/>
      <c r="AC507" s="168"/>
      <c r="AD507" s="168"/>
    </row>
    <row r="508" spans="16:30">
      <c r="P508" s="168"/>
      <c r="Q508" s="168"/>
      <c r="R508" s="168"/>
      <c r="S508" s="168"/>
      <c r="T508" s="168"/>
      <c r="U508" s="168"/>
      <c r="V508" s="168"/>
      <c r="W508" s="168"/>
      <c r="X508" s="168"/>
      <c r="Y508" s="168"/>
      <c r="Z508" s="168"/>
      <c r="AA508" s="168"/>
      <c r="AB508" s="168"/>
      <c r="AC508" s="168"/>
      <c r="AD508" s="168"/>
    </row>
    <row r="509" spans="16:30">
      <c r="P509" s="168"/>
      <c r="Q509" s="168"/>
      <c r="R509" s="168"/>
      <c r="S509" s="168"/>
      <c r="T509" s="168"/>
      <c r="U509" s="168"/>
      <c r="V509" s="168"/>
      <c r="W509" s="168"/>
      <c r="X509" s="168"/>
      <c r="Y509" s="168"/>
      <c r="Z509" s="168"/>
      <c r="AA509" s="168"/>
      <c r="AB509" s="168"/>
      <c r="AC509" s="168"/>
      <c r="AD509" s="168"/>
    </row>
    <row r="510" spans="16:30">
      <c r="P510" s="168"/>
      <c r="Q510" s="168"/>
      <c r="R510" s="168"/>
      <c r="S510" s="168"/>
      <c r="T510" s="168"/>
      <c r="U510" s="168"/>
      <c r="V510" s="168"/>
      <c r="W510" s="168"/>
      <c r="X510" s="168"/>
      <c r="Y510" s="168"/>
      <c r="Z510" s="168"/>
      <c r="AA510" s="168"/>
      <c r="AB510" s="168"/>
      <c r="AC510" s="168"/>
      <c r="AD510" s="168"/>
    </row>
    <row r="511" spans="16:30">
      <c r="P511" s="168"/>
      <c r="Q511" s="168"/>
      <c r="R511" s="168"/>
      <c r="S511" s="168"/>
      <c r="T511" s="168"/>
      <c r="U511" s="168"/>
      <c r="V511" s="168"/>
      <c r="W511" s="168"/>
      <c r="X511" s="168"/>
      <c r="Y511" s="168"/>
      <c r="Z511" s="168"/>
      <c r="AA511" s="168"/>
      <c r="AB511" s="168"/>
      <c r="AC511" s="168"/>
      <c r="AD511" s="168"/>
    </row>
    <row r="512" spans="16:30">
      <c r="P512" s="168"/>
      <c r="Q512" s="168"/>
      <c r="R512" s="168"/>
      <c r="S512" s="168"/>
      <c r="T512" s="168"/>
      <c r="U512" s="168"/>
      <c r="V512" s="168"/>
      <c r="W512" s="168"/>
      <c r="X512" s="168"/>
      <c r="Y512" s="168"/>
      <c r="Z512" s="168"/>
      <c r="AA512" s="168"/>
      <c r="AB512" s="168"/>
      <c r="AC512" s="168"/>
      <c r="AD512" s="168"/>
    </row>
    <row r="513" spans="16:30">
      <c r="P513" s="168"/>
      <c r="Q513" s="168"/>
      <c r="R513" s="168"/>
      <c r="S513" s="168"/>
      <c r="T513" s="168"/>
      <c r="U513" s="168"/>
      <c r="V513" s="168"/>
      <c r="W513" s="168"/>
      <c r="X513" s="168"/>
      <c r="Y513" s="168"/>
      <c r="Z513" s="168"/>
      <c r="AA513" s="168"/>
      <c r="AB513" s="168"/>
      <c r="AC513" s="168"/>
      <c r="AD513" s="168"/>
    </row>
    <row r="514" spans="16:30">
      <c r="P514" s="168"/>
      <c r="Q514" s="168"/>
      <c r="R514" s="168"/>
      <c r="S514" s="168"/>
      <c r="T514" s="168"/>
      <c r="U514" s="168"/>
      <c r="V514" s="168"/>
      <c r="W514" s="168"/>
      <c r="X514" s="168"/>
      <c r="Y514" s="168"/>
      <c r="Z514" s="168"/>
      <c r="AA514" s="168"/>
      <c r="AB514" s="168"/>
      <c r="AC514" s="168"/>
      <c r="AD514" s="168"/>
    </row>
    <row r="515" spans="16:30">
      <c r="P515" s="168"/>
      <c r="Q515" s="168"/>
      <c r="R515" s="168"/>
      <c r="S515" s="168"/>
      <c r="T515" s="168"/>
      <c r="U515" s="168"/>
      <c r="V515" s="168"/>
      <c r="W515" s="168"/>
      <c r="X515" s="168"/>
      <c r="Y515" s="168"/>
      <c r="Z515" s="168"/>
      <c r="AA515" s="168"/>
      <c r="AB515" s="168"/>
      <c r="AC515" s="168"/>
      <c r="AD515" s="168"/>
    </row>
    <row r="516" spans="16:30">
      <c r="P516" s="168"/>
      <c r="Q516" s="168"/>
      <c r="R516" s="168"/>
      <c r="S516" s="168"/>
      <c r="T516" s="168"/>
      <c r="U516" s="168"/>
      <c r="V516" s="168"/>
      <c r="W516" s="168"/>
      <c r="X516" s="168"/>
      <c r="Y516" s="168"/>
      <c r="Z516" s="168"/>
      <c r="AA516" s="168"/>
      <c r="AB516" s="168"/>
      <c r="AC516" s="168"/>
      <c r="AD516" s="168"/>
    </row>
    <row r="517" spans="16:30">
      <c r="P517" s="168"/>
      <c r="Q517" s="168"/>
      <c r="R517" s="168"/>
      <c r="S517" s="168"/>
      <c r="T517" s="168"/>
      <c r="U517" s="168"/>
      <c r="V517" s="168"/>
      <c r="W517" s="168"/>
      <c r="X517" s="168"/>
      <c r="Y517" s="168"/>
      <c r="Z517" s="168"/>
      <c r="AA517" s="168"/>
      <c r="AB517" s="168"/>
      <c r="AC517" s="168"/>
      <c r="AD517" s="168"/>
    </row>
    <row r="518" spans="16:30">
      <c r="P518" s="168"/>
      <c r="Q518" s="168"/>
      <c r="R518" s="168"/>
      <c r="S518" s="168"/>
      <c r="T518" s="168"/>
      <c r="U518" s="168"/>
      <c r="V518" s="168"/>
      <c r="W518" s="168"/>
      <c r="X518" s="168"/>
      <c r="Y518" s="168"/>
      <c r="Z518" s="168"/>
      <c r="AA518" s="168"/>
      <c r="AB518" s="168"/>
      <c r="AC518" s="168"/>
      <c r="AD518" s="168"/>
    </row>
    <row r="519" spans="16:30">
      <c r="P519" s="168"/>
      <c r="Q519" s="168"/>
      <c r="R519" s="168"/>
      <c r="S519" s="168"/>
      <c r="T519" s="168"/>
      <c r="U519" s="168"/>
      <c r="V519" s="168"/>
      <c r="W519" s="168"/>
      <c r="X519" s="168"/>
      <c r="Y519" s="168"/>
      <c r="Z519" s="168"/>
      <c r="AA519" s="168"/>
      <c r="AB519" s="168"/>
      <c r="AC519" s="168"/>
      <c r="AD519" s="168"/>
    </row>
    <row r="520" spans="16:30">
      <c r="P520" s="168"/>
      <c r="Q520" s="168"/>
      <c r="R520" s="168"/>
      <c r="S520" s="168"/>
      <c r="T520" s="168"/>
      <c r="U520" s="168"/>
      <c r="V520" s="168"/>
      <c r="W520" s="168"/>
      <c r="X520" s="168"/>
      <c r="Y520" s="168"/>
      <c r="Z520" s="168"/>
      <c r="AA520" s="168"/>
      <c r="AB520" s="168"/>
      <c r="AC520" s="168"/>
      <c r="AD520" s="168"/>
    </row>
    <row r="521" spans="16:30">
      <c r="P521" s="168"/>
      <c r="Q521" s="168"/>
      <c r="R521" s="168"/>
      <c r="S521" s="168"/>
      <c r="T521" s="168"/>
      <c r="U521" s="168"/>
      <c r="V521" s="168"/>
      <c r="W521" s="168"/>
      <c r="X521" s="168"/>
      <c r="Y521" s="168"/>
      <c r="Z521" s="168"/>
      <c r="AA521" s="168"/>
      <c r="AB521" s="168"/>
      <c r="AC521" s="168"/>
      <c r="AD521" s="168"/>
    </row>
    <row r="522" spans="16:30">
      <c r="P522" s="168"/>
      <c r="Q522" s="168"/>
      <c r="R522" s="168"/>
      <c r="S522" s="168"/>
      <c r="T522" s="168"/>
      <c r="U522" s="168"/>
      <c r="V522" s="168"/>
      <c r="W522" s="168"/>
      <c r="X522" s="168"/>
      <c r="Y522" s="168"/>
      <c r="Z522" s="168"/>
      <c r="AA522" s="168"/>
      <c r="AB522" s="168"/>
      <c r="AC522" s="168"/>
      <c r="AD522" s="168"/>
    </row>
    <row r="523" spans="16:30">
      <c r="P523" s="168"/>
      <c r="Q523" s="168"/>
      <c r="R523" s="168"/>
      <c r="S523" s="168"/>
      <c r="T523" s="168"/>
      <c r="U523" s="168"/>
      <c r="V523" s="168"/>
      <c r="W523" s="168"/>
      <c r="X523" s="168"/>
      <c r="Y523" s="168"/>
      <c r="Z523" s="168"/>
      <c r="AA523" s="168"/>
      <c r="AB523" s="168"/>
      <c r="AC523" s="168"/>
      <c r="AD523" s="168"/>
    </row>
    <row r="524" spans="16:30">
      <c r="P524" s="168"/>
      <c r="Q524" s="168"/>
      <c r="R524" s="168"/>
      <c r="S524" s="168"/>
      <c r="T524" s="168"/>
      <c r="U524" s="168"/>
      <c r="V524" s="168"/>
      <c r="W524" s="168"/>
      <c r="X524" s="168"/>
      <c r="Y524" s="168"/>
      <c r="Z524" s="168"/>
      <c r="AA524" s="168"/>
      <c r="AB524" s="168"/>
      <c r="AC524" s="168"/>
      <c r="AD524" s="168"/>
    </row>
    <row r="525" spans="16:30">
      <c r="P525" s="168"/>
      <c r="Q525" s="168"/>
      <c r="R525" s="168"/>
      <c r="S525" s="168"/>
      <c r="T525" s="168"/>
      <c r="U525" s="168"/>
      <c r="V525" s="168"/>
      <c r="W525" s="168"/>
      <c r="X525" s="168"/>
      <c r="Y525" s="168"/>
      <c r="Z525" s="168"/>
      <c r="AA525" s="168"/>
      <c r="AB525" s="168"/>
      <c r="AC525" s="168"/>
      <c r="AD525" s="168"/>
    </row>
    <row r="526" spans="16:30">
      <c r="P526" s="168"/>
      <c r="Q526" s="168"/>
      <c r="R526" s="168"/>
      <c r="S526" s="168"/>
      <c r="T526" s="168"/>
      <c r="U526" s="168"/>
      <c r="V526" s="168"/>
      <c r="W526" s="168"/>
      <c r="X526" s="168"/>
      <c r="Y526" s="168"/>
      <c r="Z526" s="168"/>
      <c r="AA526" s="168"/>
      <c r="AB526" s="168"/>
      <c r="AC526" s="168"/>
      <c r="AD526" s="168"/>
    </row>
    <row r="527" spans="16:30">
      <c r="P527" s="168"/>
      <c r="Q527" s="168"/>
      <c r="R527" s="168"/>
      <c r="S527" s="168"/>
      <c r="T527" s="168"/>
      <c r="U527" s="168"/>
      <c r="V527" s="168"/>
      <c r="W527" s="168"/>
      <c r="X527" s="168"/>
      <c r="Y527" s="168"/>
      <c r="Z527" s="168"/>
      <c r="AA527" s="168"/>
      <c r="AB527" s="168"/>
      <c r="AC527" s="168"/>
      <c r="AD527" s="168"/>
    </row>
    <row r="528" spans="16:30">
      <c r="P528" s="168"/>
      <c r="Q528" s="168"/>
      <c r="R528" s="168"/>
      <c r="S528" s="168"/>
      <c r="T528" s="168"/>
      <c r="U528" s="168"/>
      <c r="V528" s="168"/>
      <c r="W528" s="168"/>
      <c r="X528" s="168"/>
      <c r="Y528" s="168"/>
      <c r="Z528" s="168"/>
      <c r="AA528" s="168"/>
      <c r="AB528" s="168"/>
      <c r="AC528" s="168"/>
      <c r="AD528" s="168"/>
    </row>
    <row r="529" spans="16:30">
      <c r="P529" s="168"/>
      <c r="Q529" s="168"/>
      <c r="R529" s="168"/>
      <c r="S529" s="168"/>
      <c r="T529" s="168"/>
      <c r="U529" s="168"/>
      <c r="V529" s="168"/>
      <c r="W529" s="168"/>
      <c r="X529" s="168"/>
      <c r="Y529" s="168"/>
      <c r="Z529" s="168"/>
      <c r="AA529" s="168"/>
      <c r="AB529" s="168"/>
      <c r="AC529" s="168"/>
      <c r="AD529" s="168"/>
    </row>
    <row r="530" spans="16:30">
      <c r="P530" s="168"/>
      <c r="Q530" s="168"/>
      <c r="R530" s="168"/>
      <c r="S530" s="168"/>
      <c r="T530" s="168"/>
      <c r="U530" s="168"/>
      <c r="V530" s="168"/>
      <c r="W530" s="168"/>
      <c r="X530" s="168"/>
      <c r="Y530" s="168"/>
      <c r="Z530" s="168"/>
      <c r="AA530" s="168"/>
      <c r="AB530" s="168"/>
      <c r="AC530" s="168"/>
      <c r="AD530" s="168"/>
    </row>
    <row r="531" spans="16:30">
      <c r="P531" s="168"/>
      <c r="Q531" s="168"/>
      <c r="R531" s="168"/>
      <c r="S531" s="168"/>
      <c r="T531" s="168"/>
      <c r="U531" s="168"/>
      <c r="V531" s="168"/>
      <c r="W531" s="168"/>
      <c r="X531" s="168"/>
      <c r="Y531" s="168"/>
      <c r="Z531" s="168"/>
      <c r="AA531" s="168"/>
      <c r="AB531" s="168"/>
      <c r="AC531" s="168"/>
      <c r="AD531" s="168"/>
    </row>
    <row r="532" spans="16:30">
      <c r="P532" s="168"/>
      <c r="Q532" s="168"/>
      <c r="R532" s="168"/>
      <c r="S532" s="168"/>
      <c r="T532" s="168"/>
      <c r="U532" s="168"/>
      <c r="V532" s="168"/>
      <c r="W532" s="168"/>
      <c r="X532" s="168"/>
      <c r="Y532" s="168"/>
      <c r="Z532" s="168"/>
      <c r="AA532" s="168"/>
      <c r="AB532" s="168"/>
      <c r="AC532" s="168"/>
      <c r="AD532" s="168"/>
    </row>
    <row r="533" spans="16:30">
      <c r="P533" s="168"/>
      <c r="Q533" s="168"/>
      <c r="R533" s="168"/>
      <c r="S533" s="168"/>
      <c r="T533" s="168"/>
      <c r="U533" s="168"/>
      <c r="V533" s="168"/>
      <c r="W533" s="168"/>
      <c r="X533" s="168"/>
      <c r="Y533" s="168"/>
      <c r="Z533" s="168"/>
      <c r="AA533" s="168"/>
      <c r="AB533" s="168"/>
      <c r="AC533" s="168"/>
      <c r="AD533" s="168"/>
    </row>
    <row r="534" spans="16:30">
      <c r="P534" s="168"/>
      <c r="Q534" s="168"/>
      <c r="R534" s="168"/>
      <c r="S534" s="168"/>
      <c r="T534" s="168"/>
      <c r="U534" s="168"/>
      <c r="V534" s="168"/>
      <c r="W534" s="168"/>
      <c r="X534" s="168"/>
      <c r="Y534" s="168"/>
      <c r="Z534" s="168"/>
      <c r="AA534" s="168"/>
      <c r="AB534" s="168"/>
      <c r="AC534" s="168"/>
      <c r="AD534" s="168"/>
    </row>
    <row r="535" spans="16:30">
      <c r="P535" s="168"/>
      <c r="Q535" s="168"/>
      <c r="R535" s="168"/>
      <c r="S535" s="168"/>
      <c r="T535" s="168"/>
      <c r="U535" s="168"/>
      <c r="V535" s="168"/>
      <c r="W535" s="168"/>
      <c r="X535" s="168"/>
      <c r="Y535" s="168"/>
      <c r="Z535" s="168"/>
      <c r="AA535" s="168"/>
      <c r="AB535" s="168"/>
      <c r="AC535" s="168"/>
      <c r="AD535" s="168"/>
    </row>
    <row r="536" spans="16:30">
      <c r="P536" s="168"/>
      <c r="Q536" s="168"/>
      <c r="R536" s="168"/>
      <c r="S536" s="168"/>
      <c r="T536" s="168"/>
      <c r="U536" s="168"/>
      <c r="V536" s="168"/>
      <c r="W536" s="168"/>
      <c r="X536" s="168"/>
      <c r="Y536" s="168"/>
      <c r="Z536" s="168"/>
      <c r="AA536" s="168"/>
      <c r="AB536" s="168"/>
      <c r="AC536" s="168"/>
      <c r="AD536" s="168"/>
    </row>
    <row r="537" spans="16:30">
      <c r="P537" s="168"/>
      <c r="Q537" s="168"/>
      <c r="R537" s="168"/>
      <c r="S537" s="168"/>
      <c r="T537" s="168"/>
      <c r="U537" s="168"/>
      <c r="V537" s="168"/>
      <c r="W537" s="168"/>
      <c r="X537" s="168"/>
      <c r="Y537" s="168"/>
      <c r="Z537" s="168"/>
      <c r="AA537" s="168"/>
      <c r="AB537" s="168"/>
      <c r="AC537" s="168"/>
      <c r="AD537" s="168"/>
    </row>
    <row r="538" spans="16:30">
      <c r="P538" s="168"/>
      <c r="Q538" s="168"/>
      <c r="R538" s="168"/>
      <c r="S538" s="168"/>
      <c r="T538" s="168"/>
      <c r="U538" s="168"/>
      <c r="V538" s="168"/>
      <c r="W538" s="168"/>
      <c r="X538" s="168"/>
      <c r="Y538" s="168"/>
      <c r="Z538" s="168"/>
      <c r="AA538" s="168"/>
      <c r="AB538" s="168"/>
      <c r="AC538" s="168"/>
      <c r="AD538" s="168"/>
    </row>
    <row r="539" spans="16:30">
      <c r="P539" s="168"/>
      <c r="Q539" s="168"/>
      <c r="R539" s="168"/>
      <c r="S539" s="168"/>
      <c r="T539" s="168"/>
      <c r="U539" s="168"/>
      <c r="V539" s="168"/>
      <c r="W539" s="168"/>
      <c r="X539" s="168"/>
      <c r="Y539" s="168"/>
      <c r="Z539" s="168"/>
      <c r="AA539" s="168"/>
      <c r="AB539" s="168"/>
      <c r="AC539" s="168"/>
      <c r="AD539" s="168"/>
    </row>
    <row r="540" spans="16:30">
      <c r="P540" s="168"/>
      <c r="Q540" s="168"/>
      <c r="R540" s="168"/>
      <c r="S540" s="168"/>
      <c r="T540" s="168"/>
      <c r="U540" s="168"/>
      <c r="V540" s="168"/>
      <c r="W540" s="168"/>
      <c r="X540" s="168"/>
      <c r="Y540" s="168"/>
      <c r="Z540" s="168"/>
      <c r="AA540" s="168"/>
      <c r="AB540" s="168"/>
      <c r="AC540" s="168"/>
      <c r="AD540" s="168"/>
    </row>
    <row r="541" spans="16:30">
      <c r="P541" s="168"/>
      <c r="Q541" s="168"/>
      <c r="R541" s="168"/>
      <c r="S541" s="168"/>
      <c r="T541" s="168"/>
      <c r="U541" s="168"/>
      <c r="V541" s="168"/>
      <c r="W541" s="168"/>
      <c r="X541" s="168"/>
      <c r="Y541" s="168"/>
      <c r="Z541" s="168"/>
      <c r="AA541" s="168"/>
      <c r="AB541" s="168"/>
      <c r="AC541" s="168"/>
      <c r="AD541" s="168"/>
    </row>
    <row r="542" spans="16:30">
      <c r="P542" s="168"/>
      <c r="Q542" s="168"/>
      <c r="R542" s="168"/>
      <c r="S542" s="168"/>
      <c r="T542" s="168"/>
      <c r="U542" s="168"/>
      <c r="V542" s="168"/>
      <c r="W542" s="168"/>
      <c r="X542" s="168"/>
      <c r="Y542" s="168"/>
      <c r="Z542" s="168"/>
      <c r="AA542" s="168"/>
      <c r="AB542" s="168"/>
      <c r="AC542" s="168"/>
      <c r="AD542" s="168"/>
    </row>
    <row r="543" spans="16:30">
      <c r="P543" s="168"/>
      <c r="Q543" s="168"/>
      <c r="R543" s="168"/>
      <c r="S543" s="168"/>
      <c r="T543" s="168"/>
      <c r="U543" s="168"/>
      <c r="V543" s="168"/>
      <c r="W543" s="168"/>
      <c r="X543" s="168"/>
      <c r="Y543" s="168"/>
      <c r="Z543" s="168"/>
      <c r="AA543" s="168"/>
      <c r="AB543" s="168"/>
      <c r="AC543" s="168"/>
      <c r="AD543" s="168"/>
    </row>
    <row r="544" spans="16:30">
      <c r="P544" s="168"/>
      <c r="Q544" s="168"/>
      <c r="R544" s="168"/>
      <c r="S544" s="168"/>
      <c r="T544" s="168"/>
      <c r="U544" s="168"/>
      <c r="V544" s="168"/>
      <c r="W544" s="168"/>
      <c r="X544" s="168"/>
      <c r="Y544" s="168"/>
      <c r="Z544" s="168"/>
      <c r="AA544" s="168"/>
      <c r="AB544" s="168"/>
      <c r="AC544" s="168"/>
      <c r="AD544" s="168"/>
    </row>
    <row r="545" spans="16:30">
      <c r="P545" s="168"/>
      <c r="Q545" s="168"/>
      <c r="R545" s="168"/>
      <c r="S545" s="168"/>
      <c r="T545" s="168"/>
      <c r="U545" s="168"/>
      <c r="V545" s="168"/>
      <c r="W545" s="168"/>
      <c r="X545" s="168"/>
      <c r="Y545" s="168"/>
      <c r="Z545" s="168"/>
      <c r="AA545" s="168"/>
      <c r="AB545" s="168"/>
      <c r="AC545" s="168"/>
      <c r="AD545" s="168"/>
    </row>
    <row r="546" spans="16:30">
      <c r="P546" s="168"/>
      <c r="Q546" s="168"/>
      <c r="R546" s="168"/>
      <c r="S546" s="168"/>
      <c r="T546" s="168"/>
      <c r="U546" s="168"/>
      <c r="V546" s="168"/>
      <c r="W546" s="168"/>
      <c r="X546" s="168"/>
      <c r="Y546" s="168"/>
      <c r="Z546" s="168"/>
      <c r="AA546" s="168"/>
      <c r="AB546" s="168"/>
      <c r="AC546" s="168"/>
      <c r="AD546" s="168"/>
    </row>
    <row r="547" spans="16:30">
      <c r="P547" s="168"/>
      <c r="Q547" s="168"/>
      <c r="R547" s="168"/>
      <c r="S547" s="168"/>
      <c r="T547" s="168"/>
      <c r="U547" s="168"/>
      <c r="V547" s="168"/>
      <c r="W547" s="168"/>
      <c r="X547" s="168"/>
      <c r="Y547" s="168"/>
      <c r="Z547" s="168"/>
      <c r="AA547" s="168"/>
      <c r="AB547" s="168"/>
      <c r="AC547" s="168"/>
      <c r="AD547" s="168"/>
    </row>
    <row r="548" spans="16:30">
      <c r="P548" s="168"/>
      <c r="Q548" s="168"/>
      <c r="R548" s="168"/>
      <c r="S548" s="168"/>
      <c r="T548" s="168"/>
      <c r="U548" s="168"/>
      <c r="V548" s="168"/>
      <c r="W548" s="168"/>
      <c r="X548" s="168"/>
      <c r="Y548" s="168"/>
      <c r="Z548" s="168"/>
      <c r="AA548" s="168"/>
      <c r="AB548" s="168"/>
      <c r="AC548" s="168"/>
      <c r="AD548" s="168"/>
    </row>
    <row r="549" spans="16:30">
      <c r="P549" s="168"/>
      <c r="Q549" s="168"/>
      <c r="R549" s="168"/>
      <c r="S549" s="168"/>
      <c r="T549" s="168"/>
      <c r="U549" s="168"/>
      <c r="V549" s="168"/>
      <c r="W549" s="168"/>
      <c r="X549" s="168"/>
      <c r="Y549" s="168"/>
      <c r="Z549" s="168"/>
      <c r="AA549" s="168"/>
      <c r="AB549" s="168"/>
      <c r="AC549" s="168"/>
      <c r="AD549" s="168"/>
    </row>
    <row r="550" spans="16:30">
      <c r="P550" s="168"/>
      <c r="Q550" s="168"/>
      <c r="R550" s="168"/>
      <c r="S550" s="168"/>
      <c r="T550" s="168"/>
      <c r="U550" s="168"/>
      <c r="V550" s="168"/>
      <c r="W550" s="168"/>
      <c r="X550" s="168"/>
      <c r="Y550" s="168"/>
      <c r="Z550" s="168"/>
      <c r="AA550" s="168"/>
      <c r="AB550" s="168"/>
      <c r="AC550" s="168"/>
      <c r="AD550" s="168"/>
    </row>
    <row r="551" spans="16:30">
      <c r="P551" s="168"/>
      <c r="Q551" s="168"/>
      <c r="R551" s="168"/>
      <c r="S551" s="168"/>
      <c r="T551" s="168"/>
      <c r="U551" s="168"/>
      <c r="V551" s="168"/>
      <c r="W551" s="168"/>
      <c r="X551" s="168"/>
      <c r="Y551" s="168"/>
      <c r="Z551" s="168"/>
      <c r="AA551" s="168"/>
      <c r="AB551" s="168"/>
      <c r="AC551" s="168"/>
      <c r="AD551" s="168"/>
    </row>
    <row r="552" spans="16:30">
      <c r="P552" s="168"/>
      <c r="Q552" s="168"/>
      <c r="R552" s="168"/>
      <c r="S552" s="168"/>
      <c r="T552" s="168"/>
      <c r="U552" s="168"/>
      <c r="V552" s="168"/>
      <c r="W552" s="168"/>
      <c r="X552" s="168"/>
      <c r="Y552" s="168"/>
      <c r="Z552" s="168"/>
      <c r="AA552" s="168"/>
      <c r="AB552" s="168"/>
      <c r="AC552" s="168"/>
      <c r="AD552" s="168"/>
    </row>
    <row r="553" spans="16:30">
      <c r="P553" s="168"/>
      <c r="Q553" s="168"/>
      <c r="R553" s="168"/>
      <c r="S553" s="168"/>
      <c r="T553" s="168"/>
      <c r="U553" s="168"/>
      <c r="V553" s="168"/>
      <c r="W553" s="168"/>
      <c r="X553" s="168"/>
      <c r="Y553" s="168"/>
      <c r="Z553" s="168"/>
      <c r="AA553" s="168"/>
      <c r="AB553" s="168"/>
      <c r="AC553" s="168"/>
      <c r="AD553" s="168"/>
    </row>
    <row r="554" spans="16:30">
      <c r="P554" s="168"/>
      <c r="Q554" s="168"/>
      <c r="R554" s="168"/>
      <c r="S554" s="168"/>
      <c r="T554" s="168"/>
      <c r="U554" s="168"/>
      <c r="V554" s="168"/>
      <c r="W554" s="168"/>
      <c r="X554" s="168"/>
      <c r="Y554" s="168"/>
      <c r="Z554" s="168"/>
      <c r="AA554" s="168"/>
      <c r="AB554" s="168"/>
      <c r="AC554" s="168"/>
      <c r="AD554" s="168"/>
    </row>
    <row r="555" spans="16:30">
      <c r="P555" s="168"/>
      <c r="Q555" s="168"/>
      <c r="R555" s="168"/>
      <c r="S555" s="168"/>
      <c r="T555" s="168"/>
      <c r="U555" s="168"/>
      <c r="V555" s="168"/>
      <c r="W555" s="168"/>
      <c r="X555" s="168"/>
      <c r="Y555" s="168"/>
      <c r="Z555" s="168"/>
      <c r="AA555" s="168"/>
      <c r="AB555" s="168"/>
      <c r="AC555" s="168"/>
      <c r="AD555" s="168"/>
    </row>
    <row r="556" spans="16:30">
      <c r="P556" s="168"/>
      <c r="Q556" s="168"/>
      <c r="R556" s="168"/>
      <c r="S556" s="168"/>
      <c r="T556" s="168"/>
      <c r="U556" s="168"/>
      <c r="V556" s="168"/>
      <c r="W556" s="168"/>
      <c r="X556" s="168"/>
      <c r="Y556" s="168"/>
      <c r="Z556" s="168"/>
      <c r="AA556" s="168"/>
      <c r="AB556" s="168"/>
      <c r="AC556" s="168"/>
      <c r="AD556" s="168"/>
    </row>
    <row r="557" spans="16:30">
      <c r="P557" s="168"/>
      <c r="Q557" s="168"/>
      <c r="R557" s="168"/>
      <c r="S557" s="168"/>
      <c r="T557" s="168"/>
      <c r="U557" s="168"/>
      <c r="V557" s="168"/>
      <c r="W557" s="168"/>
      <c r="X557" s="168"/>
      <c r="Y557" s="168"/>
      <c r="Z557" s="168"/>
      <c r="AA557" s="168"/>
      <c r="AB557" s="168"/>
      <c r="AC557" s="168"/>
      <c r="AD557" s="168"/>
    </row>
    <row r="558" spans="16:30">
      <c r="P558" s="168"/>
      <c r="Q558" s="168"/>
      <c r="R558" s="168"/>
      <c r="S558" s="168"/>
      <c r="T558" s="168"/>
      <c r="U558" s="168"/>
      <c r="V558" s="168"/>
      <c r="W558" s="168"/>
      <c r="X558" s="168"/>
      <c r="Y558" s="168"/>
      <c r="Z558" s="168"/>
      <c r="AA558" s="168"/>
      <c r="AB558" s="168"/>
      <c r="AC558" s="168"/>
      <c r="AD558" s="168"/>
    </row>
    <row r="559" spans="16:30">
      <c r="P559" s="168"/>
      <c r="Q559" s="168"/>
      <c r="R559" s="168"/>
      <c r="S559" s="168"/>
      <c r="T559" s="168"/>
      <c r="U559" s="168"/>
      <c r="V559" s="168"/>
      <c r="W559" s="168"/>
      <c r="X559" s="168"/>
      <c r="Y559" s="168"/>
      <c r="Z559" s="168"/>
      <c r="AA559" s="168"/>
      <c r="AB559" s="168"/>
      <c r="AC559" s="168"/>
      <c r="AD559" s="168"/>
    </row>
    <row r="560" spans="16:30">
      <c r="P560" s="168"/>
      <c r="Q560" s="168"/>
      <c r="R560" s="168"/>
      <c r="S560" s="168"/>
      <c r="T560" s="168"/>
      <c r="U560" s="168"/>
      <c r="V560" s="168"/>
      <c r="W560" s="168"/>
      <c r="X560" s="168"/>
      <c r="Y560" s="168"/>
      <c r="Z560" s="168"/>
      <c r="AA560" s="168"/>
      <c r="AB560" s="168"/>
      <c r="AC560" s="168"/>
      <c r="AD560" s="168"/>
    </row>
    <row r="561" spans="16:30">
      <c r="P561" s="168"/>
      <c r="Q561" s="168"/>
      <c r="R561" s="168"/>
      <c r="S561" s="168"/>
      <c r="T561" s="168"/>
      <c r="U561" s="168"/>
      <c r="V561" s="168"/>
      <c r="W561" s="168"/>
      <c r="X561" s="168"/>
      <c r="Y561" s="168"/>
      <c r="Z561" s="168"/>
      <c r="AA561" s="168"/>
      <c r="AB561" s="168"/>
      <c r="AC561" s="168"/>
      <c r="AD561" s="168"/>
    </row>
    <row r="562" spans="16:30">
      <c r="P562" s="168"/>
      <c r="Q562" s="168"/>
      <c r="R562" s="168"/>
      <c r="S562" s="168"/>
      <c r="T562" s="168"/>
      <c r="U562" s="168"/>
      <c r="V562" s="168"/>
      <c r="W562" s="168"/>
      <c r="X562" s="168"/>
      <c r="Y562" s="168"/>
      <c r="Z562" s="168"/>
      <c r="AA562" s="168"/>
      <c r="AB562" s="168"/>
      <c r="AC562" s="168"/>
      <c r="AD562" s="168"/>
    </row>
    <row r="563" spans="16:30">
      <c r="P563" s="168"/>
      <c r="Q563" s="168"/>
      <c r="R563" s="168"/>
      <c r="S563" s="168"/>
      <c r="T563" s="168"/>
      <c r="U563" s="168"/>
      <c r="V563" s="168"/>
      <c r="W563" s="168"/>
      <c r="X563" s="168"/>
      <c r="Y563" s="168"/>
      <c r="Z563" s="168"/>
      <c r="AA563" s="168"/>
      <c r="AB563" s="168"/>
      <c r="AC563" s="168"/>
      <c r="AD563" s="168"/>
    </row>
    <row r="564" spans="16:30">
      <c r="P564" s="168"/>
      <c r="Q564" s="168"/>
      <c r="R564" s="168"/>
      <c r="S564" s="168"/>
      <c r="T564" s="168"/>
      <c r="U564" s="168"/>
      <c r="V564" s="168"/>
      <c r="W564" s="168"/>
      <c r="X564" s="168"/>
      <c r="Y564" s="168"/>
      <c r="Z564" s="168"/>
      <c r="AA564" s="168"/>
      <c r="AB564" s="168"/>
      <c r="AC564" s="168"/>
      <c r="AD564" s="168"/>
    </row>
    <row r="565" spans="16:30">
      <c r="P565" s="168"/>
      <c r="Q565" s="168"/>
      <c r="R565" s="168"/>
      <c r="S565" s="168"/>
      <c r="T565" s="168"/>
      <c r="U565" s="168"/>
      <c r="V565" s="168"/>
      <c r="W565" s="168"/>
      <c r="X565" s="168"/>
      <c r="Y565" s="168"/>
      <c r="Z565" s="168"/>
      <c r="AA565" s="168"/>
      <c r="AB565" s="168"/>
      <c r="AC565" s="168"/>
      <c r="AD565" s="168"/>
    </row>
    <row r="566" spans="16:30">
      <c r="P566" s="168"/>
      <c r="Q566" s="168"/>
      <c r="R566" s="168"/>
      <c r="S566" s="168"/>
      <c r="T566" s="168"/>
      <c r="U566" s="168"/>
      <c r="V566" s="168"/>
      <c r="W566" s="168"/>
      <c r="X566" s="168"/>
      <c r="Y566" s="168"/>
      <c r="Z566" s="168"/>
      <c r="AA566" s="168"/>
      <c r="AB566" s="168"/>
      <c r="AC566" s="168"/>
      <c r="AD566" s="168"/>
    </row>
    <row r="567" spans="16:30">
      <c r="P567" s="168"/>
      <c r="Q567" s="168"/>
      <c r="R567" s="168"/>
      <c r="S567" s="168"/>
      <c r="T567" s="168"/>
      <c r="U567" s="168"/>
      <c r="V567" s="168"/>
      <c r="W567" s="168"/>
      <c r="X567" s="168"/>
      <c r="Y567" s="168"/>
      <c r="Z567" s="168"/>
      <c r="AA567" s="168"/>
      <c r="AB567" s="168"/>
      <c r="AC567" s="168"/>
      <c r="AD567" s="168"/>
    </row>
    <row r="568" spans="16:30">
      <c r="P568" s="168"/>
      <c r="Q568" s="168"/>
      <c r="R568" s="168"/>
      <c r="S568" s="168"/>
      <c r="T568" s="168"/>
      <c r="U568" s="168"/>
      <c r="V568" s="168"/>
      <c r="W568" s="168"/>
      <c r="X568" s="168"/>
      <c r="Y568" s="168"/>
      <c r="Z568" s="168"/>
      <c r="AA568" s="168"/>
      <c r="AB568" s="168"/>
      <c r="AC568" s="168"/>
      <c r="AD568" s="168"/>
    </row>
    <row r="569" spans="16:30">
      <c r="P569" s="168"/>
      <c r="Q569" s="168"/>
      <c r="R569" s="168"/>
      <c r="S569" s="168"/>
      <c r="T569" s="168"/>
      <c r="U569" s="168"/>
      <c r="V569" s="168"/>
      <c r="W569" s="168"/>
      <c r="X569" s="168"/>
      <c r="Y569" s="168"/>
      <c r="Z569" s="168"/>
      <c r="AA569" s="168"/>
      <c r="AB569" s="168"/>
      <c r="AC569" s="168"/>
      <c r="AD569" s="168"/>
    </row>
    <row r="570" spans="16:30">
      <c r="P570" s="168"/>
      <c r="Q570" s="168"/>
      <c r="R570" s="168"/>
      <c r="S570" s="168"/>
      <c r="T570" s="168"/>
      <c r="U570" s="168"/>
      <c r="V570" s="168"/>
      <c r="W570" s="168"/>
      <c r="X570" s="168"/>
      <c r="Y570" s="168"/>
      <c r="Z570" s="168"/>
      <c r="AA570" s="168"/>
      <c r="AB570" s="168"/>
      <c r="AC570" s="168"/>
      <c r="AD570" s="168"/>
    </row>
    <row r="571" spans="16:30">
      <c r="P571" s="168"/>
      <c r="Q571" s="168"/>
      <c r="R571" s="168"/>
      <c r="S571" s="168"/>
      <c r="T571" s="168"/>
      <c r="U571" s="168"/>
      <c r="V571" s="168"/>
      <c r="W571" s="168"/>
      <c r="X571" s="168"/>
      <c r="Y571" s="168"/>
      <c r="Z571" s="168"/>
      <c r="AA571" s="168"/>
      <c r="AB571" s="168"/>
      <c r="AC571" s="168"/>
      <c r="AD571" s="168"/>
    </row>
    <row r="572" spans="16:30">
      <c r="P572" s="168"/>
      <c r="Q572" s="168"/>
      <c r="R572" s="168"/>
      <c r="S572" s="168"/>
      <c r="T572" s="168"/>
      <c r="U572" s="168"/>
      <c r="V572" s="168"/>
      <c r="W572" s="168"/>
      <c r="X572" s="168"/>
      <c r="Y572" s="168"/>
      <c r="Z572" s="168"/>
      <c r="AA572" s="168"/>
      <c r="AB572" s="168"/>
      <c r="AC572" s="168"/>
      <c r="AD572" s="168"/>
    </row>
    <row r="573" spans="16:30">
      <c r="P573" s="168"/>
      <c r="Q573" s="168"/>
      <c r="R573" s="168"/>
      <c r="S573" s="168"/>
      <c r="T573" s="168"/>
      <c r="U573" s="168"/>
      <c r="V573" s="168"/>
      <c r="W573" s="168"/>
      <c r="X573" s="168"/>
      <c r="Y573" s="168"/>
      <c r="Z573" s="168"/>
      <c r="AA573" s="168"/>
      <c r="AB573" s="168"/>
      <c r="AC573" s="168"/>
      <c r="AD573" s="168"/>
    </row>
    <row r="574" spans="16:30">
      <c r="P574" s="168"/>
      <c r="Q574" s="168"/>
      <c r="R574" s="168"/>
      <c r="S574" s="168"/>
      <c r="T574" s="168"/>
      <c r="U574" s="168"/>
      <c r="V574" s="168"/>
      <c r="W574" s="168"/>
      <c r="X574" s="168"/>
      <c r="Y574" s="168"/>
      <c r="Z574" s="168"/>
      <c r="AA574" s="168"/>
      <c r="AB574" s="168"/>
      <c r="AC574" s="168"/>
      <c r="AD574" s="168"/>
    </row>
    <row r="575" spans="16:30">
      <c r="P575" s="168"/>
      <c r="Q575" s="168"/>
      <c r="R575" s="168"/>
      <c r="S575" s="168"/>
      <c r="T575" s="168"/>
      <c r="U575" s="168"/>
      <c r="V575" s="168"/>
      <c r="W575" s="168"/>
      <c r="X575" s="168"/>
      <c r="Y575" s="168"/>
      <c r="Z575" s="168"/>
      <c r="AA575" s="168"/>
      <c r="AB575" s="168"/>
      <c r="AC575" s="168"/>
      <c r="AD575" s="168"/>
    </row>
    <row r="576" spans="16:30">
      <c r="P576" s="168"/>
      <c r="Q576" s="168"/>
      <c r="R576" s="168"/>
      <c r="S576" s="168"/>
      <c r="T576" s="168"/>
      <c r="U576" s="168"/>
      <c r="V576" s="168"/>
      <c r="W576" s="168"/>
      <c r="X576" s="168"/>
      <c r="Y576" s="168"/>
      <c r="Z576" s="168"/>
      <c r="AA576" s="168"/>
      <c r="AB576" s="168"/>
      <c r="AC576" s="168"/>
      <c r="AD576" s="168"/>
    </row>
    <row r="577" spans="16:30">
      <c r="P577" s="168"/>
      <c r="Q577" s="168"/>
      <c r="R577" s="168"/>
      <c r="S577" s="168"/>
      <c r="T577" s="168"/>
      <c r="U577" s="168"/>
      <c r="V577" s="168"/>
      <c r="W577" s="168"/>
      <c r="X577" s="168"/>
      <c r="Y577" s="168"/>
      <c r="Z577" s="168"/>
      <c r="AA577" s="168"/>
      <c r="AB577" s="168"/>
      <c r="AC577" s="168"/>
      <c r="AD577" s="168"/>
    </row>
    <row r="578" spans="16:30">
      <c r="P578" s="168"/>
      <c r="Q578" s="168"/>
      <c r="R578" s="168"/>
      <c r="S578" s="168"/>
      <c r="T578" s="168"/>
      <c r="U578" s="168"/>
      <c r="V578" s="168"/>
      <c r="W578" s="168"/>
      <c r="X578" s="168"/>
      <c r="Y578" s="168"/>
      <c r="Z578" s="168"/>
      <c r="AA578" s="168"/>
      <c r="AB578" s="168"/>
      <c r="AC578" s="168"/>
      <c r="AD578" s="168"/>
    </row>
    <row r="579" spans="16:30">
      <c r="P579" s="168"/>
      <c r="Q579" s="168"/>
      <c r="R579" s="168"/>
      <c r="S579" s="168"/>
      <c r="T579" s="168"/>
      <c r="U579" s="168"/>
      <c r="V579" s="168"/>
      <c r="W579" s="168"/>
      <c r="X579" s="168"/>
      <c r="Y579" s="168"/>
      <c r="Z579" s="168"/>
      <c r="AA579" s="168"/>
      <c r="AB579" s="168"/>
      <c r="AC579" s="168"/>
      <c r="AD579" s="168"/>
    </row>
    <row r="580" spans="16:30">
      <c r="P580" s="168"/>
      <c r="Q580" s="168"/>
      <c r="R580" s="168"/>
      <c r="S580" s="168"/>
      <c r="T580" s="168"/>
      <c r="U580" s="168"/>
      <c r="V580" s="168"/>
      <c r="W580" s="168"/>
      <c r="X580" s="168"/>
      <c r="Y580" s="168"/>
      <c r="Z580" s="168"/>
      <c r="AA580" s="168"/>
      <c r="AB580" s="168"/>
      <c r="AC580" s="168"/>
      <c r="AD580" s="168"/>
    </row>
    <row r="581" spans="16:30">
      <c r="P581" s="168"/>
      <c r="Q581" s="168"/>
      <c r="R581" s="168"/>
      <c r="S581" s="168"/>
      <c r="T581" s="168"/>
      <c r="U581" s="168"/>
      <c r="V581" s="168"/>
      <c r="W581" s="168"/>
      <c r="X581" s="168"/>
      <c r="Y581" s="168"/>
      <c r="Z581" s="168"/>
      <c r="AA581" s="168"/>
      <c r="AB581" s="168"/>
      <c r="AC581" s="168"/>
      <c r="AD581" s="168"/>
    </row>
    <row r="582" spans="16:30">
      <c r="P582" s="168"/>
      <c r="Q582" s="168"/>
      <c r="R582" s="168"/>
      <c r="S582" s="168"/>
      <c r="T582" s="168"/>
      <c r="U582" s="168"/>
      <c r="V582" s="168"/>
      <c r="W582" s="168"/>
      <c r="X582" s="168"/>
      <c r="Y582" s="168"/>
      <c r="Z582" s="168"/>
      <c r="AA582" s="168"/>
      <c r="AB582" s="168"/>
      <c r="AC582" s="168"/>
      <c r="AD582" s="168"/>
    </row>
    <row r="583" spans="16:30">
      <c r="P583" s="168"/>
      <c r="Q583" s="168"/>
      <c r="R583" s="168"/>
      <c r="S583" s="168"/>
      <c r="T583" s="168"/>
      <c r="U583" s="168"/>
      <c r="V583" s="168"/>
      <c r="W583" s="168"/>
      <c r="X583" s="168"/>
      <c r="Y583" s="168"/>
      <c r="Z583" s="168"/>
      <c r="AA583" s="168"/>
      <c r="AB583" s="168"/>
      <c r="AC583" s="168"/>
      <c r="AD583" s="168"/>
    </row>
    <row r="584" spans="16:30">
      <c r="P584" s="168"/>
      <c r="Q584" s="168"/>
      <c r="R584" s="168"/>
      <c r="S584" s="168"/>
      <c r="T584" s="168"/>
      <c r="U584" s="168"/>
      <c r="V584" s="168"/>
      <c r="W584" s="168"/>
      <c r="X584" s="168"/>
      <c r="Y584" s="168"/>
      <c r="Z584" s="168"/>
      <c r="AA584" s="168"/>
      <c r="AB584" s="168"/>
      <c r="AC584" s="168"/>
      <c r="AD584" s="168"/>
    </row>
    <row r="585" spans="16:30">
      <c r="P585" s="168"/>
      <c r="Q585" s="168"/>
      <c r="R585" s="168"/>
      <c r="S585" s="168"/>
      <c r="T585" s="168"/>
      <c r="U585" s="168"/>
      <c r="V585" s="168"/>
      <c r="W585" s="168"/>
      <c r="X585" s="168"/>
      <c r="Y585" s="168"/>
      <c r="Z585" s="168"/>
      <c r="AA585" s="168"/>
      <c r="AB585" s="168"/>
      <c r="AC585" s="168"/>
      <c r="AD585" s="168"/>
    </row>
    <row r="586" spans="16:30">
      <c r="P586" s="168"/>
      <c r="Q586" s="168"/>
      <c r="R586" s="168"/>
      <c r="S586" s="168"/>
      <c r="T586" s="168"/>
      <c r="U586" s="168"/>
      <c r="V586" s="168"/>
      <c r="W586" s="168"/>
      <c r="X586" s="168"/>
      <c r="Y586" s="168"/>
      <c r="Z586" s="168"/>
      <c r="AA586" s="168"/>
      <c r="AB586" s="168"/>
      <c r="AC586" s="168"/>
      <c r="AD586" s="168"/>
    </row>
    <row r="587" spans="16:30">
      <c r="P587" s="168"/>
      <c r="Q587" s="168"/>
      <c r="R587" s="168"/>
      <c r="S587" s="168"/>
      <c r="T587" s="168"/>
      <c r="U587" s="168"/>
      <c r="V587" s="168"/>
      <c r="W587" s="168"/>
      <c r="X587" s="168"/>
      <c r="Y587" s="168"/>
      <c r="Z587" s="168"/>
      <c r="AA587" s="168"/>
      <c r="AB587" s="168"/>
      <c r="AC587" s="168"/>
      <c r="AD587" s="168"/>
    </row>
    <row r="588" spans="16:30">
      <c r="P588" s="168"/>
      <c r="Q588" s="168"/>
      <c r="R588" s="168"/>
      <c r="S588" s="168"/>
      <c r="T588" s="168"/>
      <c r="U588" s="168"/>
      <c r="V588" s="168"/>
      <c r="W588" s="168"/>
      <c r="X588" s="168"/>
      <c r="Y588" s="168"/>
      <c r="Z588" s="168"/>
      <c r="AA588" s="168"/>
      <c r="AB588" s="168"/>
      <c r="AC588" s="168"/>
      <c r="AD588" s="168"/>
    </row>
    <row r="589" spans="16:30">
      <c r="P589" s="168"/>
      <c r="Q589" s="168"/>
      <c r="R589" s="168"/>
      <c r="S589" s="168"/>
      <c r="T589" s="168"/>
      <c r="U589" s="168"/>
      <c r="V589" s="168"/>
      <c r="W589" s="168"/>
      <c r="X589" s="168"/>
      <c r="Y589" s="168"/>
      <c r="Z589" s="168"/>
      <c r="AA589" s="168"/>
      <c r="AB589" s="168"/>
      <c r="AC589" s="168"/>
      <c r="AD589" s="168"/>
    </row>
    <row r="590" spans="16:30">
      <c r="P590" s="168"/>
      <c r="Q590" s="168"/>
      <c r="R590" s="168"/>
      <c r="S590" s="168"/>
      <c r="T590" s="168"/>
      <c r="U590" s="168"/>
      <c r="V590" s="168"/>
      <c r="W590" s="168"/>
      <c r="X590" s="168"/>
      <c r="Y590" s="168"/>
      <c r="Z590" s="168"/>
      <c r="AA590" s="168"/>
      <c r="AB590" s="168"/>
      <c r="AC590" s="168"/>
      <c r="AD590" s="168"/>
    </row>
    <row r="591" spans="16:30">
      <c r="P591" s="168"/>
      <c r="Q591" s="168"/>
      <c r="R591" s="168"/>
      <c r="S591" s="168"/>
      <c r="T591" s="168"/>
      <c r="U591" s="168"/>
      <c r="V591" s="168"/>
      <c r="W591" s="168"/>
      <c r="X591" s="168"/>
      <c r="Y591" s="168"/>
      <c r="Z591" s="168"/>
      <c r="AA591" s="168"/>
      <c r="AB591" s="168"/>
      <c r="AC591" s="168"/>
      <c r="AD591" s="168"/>
    </row>
    <row r="592" spans="16:30">
      <c r="P592" s="168"/>
      <c r="Q592" s="168"/>
      <c r="R592" s="168"/>
      <c r="S592" s="168"/>
      <c r="T592" s="168"/>
      <c r="U592" s="168"/>
      <c r="V592" s="168"/>
      <c r="W592" s="168"/>
      <c r="X592" s="168"/>
      <c r="Y592" s="168"/>
      <c r="Z592" s="168"/>
      <c r="AA592" s="168"/>
      <c r="AB592" s="168"/>
      <c r="AC592" s="168"/>
      <c r="AD592" s="168"/>
    </row>
    <row r="593" spans="16:30">
      <c r="P593" s="168"/>
      <c r="Q593" s="168"/>
      <c r="R593" s="168"/>
      <c r="S593" s="168"/>
      <c r="T593" s="168"/>
      <c r="U593" s="168"/>
      <c r="V593" s="168"/>
      <c r="W593" s="168"/>
      <c r="X593" s="168"/>
      <c r="Y593" s="168"/>
      <c r="Z593" s="168"/>
      <c r="AA593" s="168"/>
      <c r="AB593" s="168"/>
      <c r="AC593" s="168"/>
      <c r="AD593" s="168"/>
    </row>
    <row r="594" spans="16:30">
      <c r="P594" s="168"/>
      <c r="Q594" s="168"/>
      <c r="R594" s="168"/>
      <c r="S594" s="168"/>
      <c r="T594" s="168"/>
      <c r="U594" s="168"/>
      <c r="V594" s="168"/>
      <c r="W594" s="168"/>
      <c r="X594" s="168"/>
      <c r="Y594" s="168"/>
      <c r="Z594" s="168"/>
      <c r="AA594" s="168"/>
      <c r="AB594" s="168"/>
      <c r="AC594" s="168"/>
      <c r="AD594" s="168"/>
    </row>
    <row r="595" spans="16:30">
      <c r="P595" s="168"/>
      <c r="Q595" s="168"/>
      <c r="R595" s="168"/>
      <c r="S595" s="168"/>
      <c r="T595" s="168"/>
      <c r="U595" s="168"/>
      <c r="V595" s="168"/>
      <c r="W595" s="168"/>
      <c r="X595" s="168"/>
      <c r="Y595" s="168"/>
      <c r="Z595" s="168"/>
      <c r="AA595" s="168"/>
      <c r="AB595" s="168"/>
      <c r="AC595" s="168"/>
      <c r="AD595" s="168"/>
    </row>
    <row r="596" spans="16:30">
      <c r="P596" s="168"/>
      <c r="Q596" s="168"/>
      <c r="R596" s="168"/>
      <c r="S596" s="168"/>
      <c r="T596" s="168"/>
      <c r="U596" s="168"/>
      <c r="V596" s="168"/>
      <c r="W596" s="168"/>
      <c r="X596" s="168"/>
      <c r="Y596" s="168"/>
      <c r="Z596" s="168"/>
      <c r="AA596" s="168"/>
      <c r="AB596" s="168"/>
      <c r="AC596" s="168"/>
      <c r="AD596" s="168"/>
    </row>
    <row r="597" spans="16:30">
      <c r="P597" s="168"/>
      <c r="Q597" s="168"/>
      <c r="R597" s="168"/>
      <c r="S597" s="168"/>
      <c r="T597" s="168"/>
      <c r="U597" s="168"/>
      <c r="V597" s="168"/>
      <c r="W597" s="168"/>
      <c r="X597" s="168"/>
      <c r="Y597" s="168"/>
      <c r="Z597" s="168"/>
      <c r="AA597" s="168"/>
      <c r="AB597" s="168"/>
      <c r="AC597" s="168"/>
      <c r="AD597" s="168"/>
    </row>
    <row r="598" spans="16:30">
      <c r="P598" s="168"/>
      <c r="Q598" s="168"/>
      <c r="R598" s="168"/>
      <c r="S598" s="168"/>
      <c r="T598" s="168"/>
      <c r="U598" s="168"/>
      <c r="V598" s="168"/>
      <c r="W598" s="168"/>
      <c r="X598" s="168"/>
      <c r="Y598" s="168"/>
      <c r="Z598" s="168"/>
      <c r="AA598" s="168"/>
      <c r="AB598" s="168"/>
      <c r="AC598" s="168"/>
      <c r="AD598" s="168"/>
    </row>
    <row r="599" spans="16:30">
      <c r="P599" s="168"/>
      <c r="Q599" s="168"/>
      <c r="R599" s="168"/>
      <c r="S599" s="168"/>
      <c r="T599" s="168"/>
      <c r="U599" s="168"/>
      <c r="V599" s="168"/>
      <c r="W599" s="168"/>
      <c r="X599" s="168"/>
      <c r="Y599" s="168"/>
      <c r="Z599" s="168"/>
      <c r="AA599" s="168"/>
      <c r="AB599" s="168"/>
      <c r="AC599" s="168"/>
      <c r="AD599" s="168"/>
    </row>
    <row r="600" spans="16:30">
      <c r="P600" s="168"/>
      <c r="Q600" s="168"/>
      <c r="R600" s="168"/>
      <c r="S600" s="168"/>
      <c r="T600" s="168"/>
      <c r="U600" s="168"/>
      <c r="V600" s="168"/>
      <c r="W600" s="168"/>
      <c r="X600" s="168"/>
      <c r="Y600" s="168"/>
      <c r="Z600" s="168"/>
      <c r="AA600" s="168"/>
      <c r="AB600" s="168"/>
      <c r="AC600" s="168"/>
      <c r="AD600" s="168"/>
    </row>
    <row r="601" spans="16:30">
      <c r="P601" s="168"/>
      <c r="Q601" s="168"/>
      <c r="R601" s="168"/>
      <c r="S601" s="168"/>
      <c r="T601" s="168"/>
      <c r="U601" s="168"/>
      <c r="V601" s="168"/>
      <c r="W601" s="168"/>
      <c r="X601" s="168"/>
      <c r="Y601" s="168"/>
      <c r="Z601" s="168"/>
      <c r="AA601" s="168"/>
      <c r="AB601" s="168"/>
      <c r="AC601" s="168"/>
      <c r="AD601" s="168"/>
    </row>
    <row r="602" spans="16:30">
      <c r="P602" s="168"/>
      <c r="Q602" s="168"/>
      <c r="R602" s="168"/>
      <c r="S602" s="168"/>
      <c r="T602" s="168"/>
      <c r="U602" s="168"/>
      <c r="V602" s="168"/>
      <c r="W602" s="168"/>
      <c r="X602" s="168"/>
      <c r="Y602" s="168"/>
      <c r="Z602" s="168"/>
      <c r="AA602" s="168"/>
      <c r="AB602" s="168"/>
      <c r="AC602" s="168"/>
      <c r="AD602" s="168"/>
    </row>
    <row r="603" spans="16:30">
      <c r="P603" s="168"/>
      <c r="Q603" s="168"/>
      <c r="R603" s="168"/>
      <c r="S603" s="168"/>
      <c r="T603" s="168"/>
      <c r="U603" s="168"/>
      <c r="V603" s="168"/>
      <c r="W603" s="168"/>
      <c r="X603" s="168"/>
      <c r="Y603" s="168"/>
      <c r="Z603" s="168"/>
      <c r="AA603" s="168"/>
      <c r="AB603" s="168"/>
      <c r="AC603" s="168"/>
      <c r="AD603" s="168"/>
    </row>
    <row r="604" spans="16:30">
      <c r="P604" s="168"/>
      <c r="Q604" s="168"/>
      <c r="R604" s="168"/>
      <c r="S604" s="168"/>
      <c r="T604" s="168"/>
      <c r="U604" s="168"/>
      <c r="V604" s="168"/>
      <c r="W604" s="168"/>
      <c r="X604" s="168"/>
      <c r="Y604" s="168"/>
      <c r="Z604" s="168"/>
      <c r="AA604" s="168"/>
      <c r="AB604" s="168"/>
      <c r="AC604" s="168"/>
      <c r="AD604" s="168"/>
    </row>
    <row r="605" spans="16:30">
      <c r="P605" s="168"/>
      <c r="Q605" s="168"/>
      <c r="R605" s="168"/>
      <c r="S605" s="168"/>
      <c r="T605" s="168"/>
      <c r="U605" s="168"/>
      <c r="V605" s="168"/>
      <c r="W605" s="168"/>
      <c r="X605" s="168"/>
      <c r="Y605" s="168"/>
      <c r="Z605" s="168"/>
      <c r="AA605" s="168"/>
      <c r="AB605" s="168"/>
      <c r="AC605" s="168"/>
      <c r="AD605" s="168"/>
    </row>
    <row r="606" spans="16:30">
      <c r="P606" s="168"/>
      <c r="Q606" s="168"/>
      <c r="R606" s="168"/>
      <c r="S606" s="168"/>
      <c r="T606" s="168"/>
      <c r="U606" s="168"/>
      <c r="V606" s="168"/>
      <c r="W606" s="168"/>
      <c r="X606" s="168"/>
      <c r="Y606" s="168"/>
      <c r="Z606" s="168"/>
      <c r="AA606" s="168"/>
      <c r="AB606" s="168"/>
      <c r="AC606" s="168"/>
      <c r="AD606" s="168"/>
    </row>
    <row r="607" spans="16:30">
      <c r="P607" s="168"/>
      <c r="Q607" s="168"/>
      <c r="R607" s="168"/>
      <c r="S607" s="168"/>
      <c r="T607" s="168"/>
      <c r="U607" s="168"/>
      <c r="V607" s="168"/>
      <c r="W607" s="168"/>
      <c r="X607" s="168"/>
      <c r="Y607" s="168"/>
      <c r="Z607" s="168"/>
      <c r="AA607" s="168"/>
      <c r="AB607" s="168"/>
      <c r="AC607" s="168"/>
      <c r="AD607" s="168"/>
    </row>
    <row r="608" spans="16:30">
      <c r="P608" s="168"/>
      <c r="Q608" s="168"/>
      <c r="R608" s="168"/>
      <c r="S608" s="168"/>
      <c r="T608" s="168"/>
      <c r="U608" s="168"/>
      <c r="V608" s="168"/>
      <c r="W608" s="168"/>
      <c r="X608" s="168"/>
      <c r="Y608" s="168"/>
      <c r="Z608" s="168"/>
      <c r="AA608" s="168"/>
      <c r="AB608" s="168"/>
      <c r="AC608" s="168"/>
      <c r="AD608" s="168"/>
    </row>
    <row r="609" spans="16:30">
      <c r="P609" s="168"/>
      <c r="Q609" s="168"/>
      <c r="R609" s="168"/>
      <c r="S609" s="168"/>
      <c r="T609" s="168"/>
      <c r="U609" s="168"/>
      <c r="V609" s="168"/>
      <c r="W609" s="168"/>
      <c r="X609" s="168"/>
      <c r="Y609" s="168"/>
      <c r="Z609" s="168"/>
      <c r="AA609" s="168"/>
      <c r="AB609" s="168"/>
      <c r="AC609" s="168"/>
      <c r="AD609" s="168"/>
    </row>
    <row r="610" spans="16:30">
      <c r="P610" s="168"/>
      <c r="Q610" s="168"/>
      <c r="R610" s="168"/>
      <c r="S610" s="168"/>
      <c r="T610" s="168"/>
      <c r="U610" s="168"/>
      <c r="V610" s="168"/>
      <c r="W610" s="168"/>
      <c r="X610" s="168"/>
      <c r="Y610" s="168"/>
      <c r="Z610" s="168"/>
      <c r="AA610" s="168"/>
      <c r="AB610" s="168"/>
      <c r="AC610" s="168"/>
      <c r="AD610" s="168"/>
    </row>
    <row r="611" spans="16:30">
      <c r="P611" s="168"/>
      <c r="Q611" s="168"/>
      <c r="R611" s="168"/>
      <c r="S611" s="168"/>
      <c r="T611" s="168"/>
      <c r="U611" s="168"/>
      <c r="V611" s="168"/>
      <c r="W611" s="168"/>
      <c r="X611" s="168"/>
      <c r="Y611" s="168"/>
      <c r="Z611" s="168"/>
      <c r="AA611" s="168"/>
      <c r="AB611" s="168"/>
      <c r="AC611" s="168"/>
      <c r="AD611" s="168"/>
    </row>
    <row r="612" spans="16:30">
      <c r="P612" s="168"/>
      <c r="Q612" s="168"/>
      <c r="R612" s="168"/>
      <c r="S612" s="168"/>
      <c r="T612" s="168"/>
      <c r="U612" s="168"/>
      <c r="V612" s="168"/>
      <c r="W612" s="168"/>
      <c r="X612" s="168"/>
      <c r="Y612" s="168"/>
      <c r="Z612" s="168"/>
      <c r="AA612" s="168"/>
      <c r="AB612" s="168"/>
      <c r="AC612" s="168"/>
      <c r="AD612" s="168"/>
    </row>
    <row r="613" spans="16:30">
      <c r="P613" s="168"/>
      <c r="Q613" s="168"/>
      <c r="R613" s="168"/>
      <c r="S613" s="168"/>
      <c r="T613" s="168"/>
      <c r="U613" s="168"/>
      <c r="V613" s="168"/>
      <c r="W613" s="168"/>
      <c r="X613" s="168"/>
      <c r="Y613" s="168"/>
      <c r="Z613" s="168"/>
      <c r="AA613" s="168"/>
      <c r="AB613" s="168"/>
      <c r="AC613" s="168"/>
      <c r="AD613" s="168"/>
    </row>
    <row r="614" spans="16:30">
      <c r="P614" s="168"/>
      <c r="Q614" s="168"/>
      <c r="R614" s="168"/>
      <c r="S614" s="168"/>
      <c r="T614" s="168"/>
      <c r="U614" s="168"/>
      <c r="V614" s="168"/>
      <c r="W614" s="168"/>
      <c r="X614" s="168"/>
      <c r="Y614" s="168"/>
      <c r="Z614" s="168"/>
      <c r="AA614" s="168"/>
      <c r="AB614" s="168"/>
      <c r="AC614" s="168"/>
      <c r="AD614" s="168"/>
    </row>
    <row r="615" spans="16:30">
      <c r="P615" s="168"/>
      <c r="Q615" s="168"/>
      <c r="R615" s="168"/>
      <c r="S615" s="168"/>
      <c r="T615" s="168"/>
      <c r="U615" s="168"/>
      <c r="V615" s="168"/>
      <c r="W615" s="168"/>
      <c r="X615" s="168"/>
      <c r="Y615" s="168"/>
      <c r="Z615" s="168"/>
      <c r="AA615" s="168"/>
      <c r="AB615" s="168"/>
      <c r="AC615" s="168"/>
      <c r="AD615" s="168"/>
    </row>
    <row r="616" spans="16:30">
      <c r="P616" s="168"/>
      <c r="Q616" s="168"/>
      <c r="R616" s="168"/>
      <c r="S616" s="168"/>
      <c r="T616" s="168"/>
      <c r="U616" s="168"/>
      <c r="V616" s="168"/>
      <c r="W616" s="168"/>
      <c r="X616" s="168"/>
      <c r="Y616" s="168"/>
      <c r="Z616" s="168"/>
      <c r="AA616" s="168"/>
      <c r="AB616" s="168"/>
      <c r="AC616" s="168"/>
      <c r="AD616" s="168"/>
    </row>
    <row r="617" spans="16:30">
      <c r="P617" s="168"/>
      <c r="Q617" s="168"/>
      <c r="R617" s="168"/>
      <c r="S617" s="168"/>
      <c r="T617" s="168"/>
      <c r="U617" s="168"/>
      <c r="V617" s="168"/>
      <c r="W617" s="168"/>
      <c r="X617" s="168"/>
      <c r="Y617" s="168"/>
      <c r="Z617" s="168"/>
      <c r="AA617" s="168"/>
      <c r="AB617" s="168"/>
      <c r="AC617" s="168"/>
      <c r="AD617" s="168"/>
    </row>
    <row r="618" spans="16:30">
      <c r="P618" s="168"/>
      <c r="Q618" s="168"/>
      <c r="R618" s="168"/>
      <c r="S618" s="168"/>
      <c r="T618" s="168"/>
      <c r="U618" s="168"/>
      <c r="V618" s="168"/>
      <c r="W618" s="168"/>
      <c r="X618" s="168"/>
      <c r="Y618" s="168"/>
      <c r="Z618" s="168"/>
      <c r="AA618" s="168"/>
      <c r="AB618" s="168"/>
      <c r="AC618" s="168"/>
      <c r="AD618" s="168"/>
    </row>
    <row r="619" spans="16:30">
      <c r="P619" s="168"/>
      <c r="Q619" s="168"/>
      <c r="R619" s="168"/>
      <c r="S619" s="168"/>
      <c r="T619" s="168"/>
      <c r="U619" s="168"/>
      <c r="V619" s="168"/>
      <c r="W619" s="168"/>
      <c r="X619" s="168"/>
      <c r="Y619" s="168"/>
      <c r="Z619" s="168"/>
      <c r="AA619" s="168"/>
      <c r="AB619" s="168"/>
      <c r="AC619" s="168"/>
      <c r="AD619" s="168"/>
    </row>
    <row r="620" spans="16:30">
      <c r="P620" s="168"/>
      <c r="Q620" s="168"/>
      <c r="R620" s="168"/>
      <c r="S620" s="168"/>
      <c r="T620" s="168"/>
      <c r="U620" s="168"/>
      <c r="V620" s="168"/>
      <c r="W620" s="168"/>
      <c r="X620" s="168"/>
      <c r="Y620" s="168"/>
      <c r="Z620" s="168"/>
      <c r="AA620" s="168"/>
      <c r="AB620" s="168"/>
      <c r="AC620" s="168"/>
      <c r="AD620" s="168"/>
    </row>
    <row r="621" spans="16:30">
      <c r="P621" s="168"/>
      <c r="Q621" s="168"/>
      <c r="R621" s="168"/>
      <c r="S621" s="168"/>
      <c r="T621" s="168"/>
      <c r="U621" s="168"/>
      <c r="V621" s="168"/>
      <c r="W621" s="168"/>
      <c r="X621" s="168"/>
      <c r="Y621" s="168"/>
      <c r="Z621" s="168"/>
      <c r="AA621" s="168"/>
      <c r="AB621" s="168"/>
      <c r="AC621" s="168"/>
      <c r="AD621" s="168"/>
    </row>
    <row r="622" spans="16:30">
      <c r="P622" s="168"/>
      <c r="Q622" s="168"/>
      <c r="R622" s="168"/>
      <c r="S622" s="168"/>
      <c r="T622" s="168"/>
      <c r="U622" s="168"/>
      <c r="V622" s="168"/>
      <c r="W622" s="168"/>
      <c r="X622" s="168"/>
      <c r="Y622" s="168"/>
      <c r="Z622" s="168"/>
      <c r="AA622" s="168"/>
      <c r="AB622" s="168"/>
      <c r="AC622" s="168"/>
      <c r="AD622" s="168"/>
    </row>
    <row r="623" spans="16:30">
      <c r="P623" s="168"/>
      <c r="Q623" s="168"/>
      <c r="R623" s="168"/>
      <c r="S623" s="168"/>
      <c r="T623" s="168"/>
      <c r="U623" s="168"/>
      <c r="V623" s="168"/>
      <c r="W623" s="168"/>
      <c r="X623" s="168"/>
      <c r="Y623" s="168"/>
      <c r="Z623" s="168"/>
      <c r="AA623" s="168"/>
      <c r="AB623" s="168"/>
      <c r="AC623" s="168"/>
      <c r="AD623" s="168"/>
    </row>
    <row r="624" spans="16:30">
      <c r="P624" s="168"/>
      <c r="Q624" s="168"/>
      <c r="R624" s="168"/>
      <c r="S624" s="168"/>
      <c r="T624" s="168"/>
      <c r="U624" s="168"/>
      <c r="V624" s="168"/>
      <c r="W624" s="168"/>
      <c r="X624" s="168"/>
      <c r="Y624" s="168"/>
      <c r="Z624" s="168"/>
      <c r="AA624" s="168"/>
      <c r="AB624" s="168"/>
      <c r="AC624" s="168"/>
      <c r="AD624" s="168"/>
    </row>
    <row r="625" spans="16:30">
      <c r="P625" s="168"/>
      <c r="Q625" s="168"/>
      <c r="R625" s="168"/>
      <c r="S625" s="168"/>
      <c r="T625" s="168"/>
      <c r="U625" s="168"/>
      <c r="V625" s="168"/>
      <c r="W625" s="168"/>
      <c r="X625" s="168"/>
      <c r="Y625" s="168"/>
      <c r="Z625" s="168"/>
      <c r="AA625" s="168"/>
      <c r="AB625" s="168"/>
      <c r="AC625" s="168"/>
      <c r="AD625" s="168"/>
    </row>
    <row r="626" spans="16:30">
      <c r="P626" s="168"/>
      <c r="Q626" s="168"/>
      <c r="R626" s="168"/>
      <c r="S626" s="168"/>
      <c r="T626" s="168"/>
      <c r="U626" s="168"/>
      <c r="V626" s="168"/>
      <c r="W626" s="168"/>
      <c r="X626" s="168"/>
      <c r="Y626" s="168"/>
      <c r="Z626" s="168"/>
      <c r="AA626" s="168"/>
      <c r="AB626" s="168"/>
      <c r="AC626" s="168"/>
      <c r="AD626" s="168"/>
    </row>
    <row r="627" spans="16:30">
      <c r="P627" s="168"/>
      <c r="Q627" s="168"/>
      <c r="R627" s="168"/>
      <c r="S627" s="168"/>
      <c r="T627" s="168"/>
      <c r="U627" s="168"/>
      <c r="V627" s="168"/>
      <c r="W627" s="168"/>
      <c r="X627" s="168"/>
      <c r="Y627" s="168"/>
      <c r="Z627" s="168"/>
      <c r="AA627" s="168"/>
      <c r="AB627" s="168"/>
      <c r="AC627" s="168"/>
      <c r="AD627" s="168"/>
    </row>
    <row r="628" spans="16:30">
      <c r="P628" s="168"/>
      <c r="Q628" s="168"/>
      <c r="R628" s="168"/>
      <c r="S628" s="168"/>
      <c r="T628" s="168"/>
      <c r="U628" s="168"/>
      <c r="V628" s="168"/>
      <c r="W628" s="168"/>
      <c r="X628" s="168"/>
      <c r="Y628" s="168"/>
      <c r="Z628" s="168"/>
      <c r="AA628" s="168"/>
      <c r="AB628" s="168"/>
      <c r="AC628" s="168"/>
      <c r="AD628" s="168"/>
    </row>
    <row r="629" spans="16:30">
      <c r="P629" s="168"/>
      <c r="Q629" s="168"/>
      <c r="R629" s="168"/>
      <c r="S629" s="168"/>
      <c r="T629" s="168"/>
      <c r="U629" s="168"/>
      <c r="V629" s="168"/>
      <c r="W629" s="168"/>
      <c r="X629" s="168"/>
      <c r="Y629" s="168"/>
      <c r="Z629" s="168"/>
      <c r="AA629" s="168"/>
      <c r="AB629" s="168"/>
      <c r="AC629" s="168"/>
      <c r="AD629" s="168"/>
    </row>
    <row r="630" spans="16:30">
      <c r="P630" s="168"/>
      <c r="Q630" s="168"/>
      <c r="R630" s="168"/>
      <c r="S630" s="168"/>
      <c r="T630" s="168"/>
      <c r="U630" s="168"/>
      <c r="V630" s="168"/>
      <c r="W630" s="168"/>
      <c r="X630" s="168"/>
      <c r="Y630" s="168"/>
      <c r="Z630" s="168"/>
      <c r="AA630" s="168"/>
      <c r="AB630" s="168"/>
      <c r="AC630" s="168"/>
      <c r="AD630" s="168"/>
    </row>
    <row r="631" spans="16:30">
      <c r="P631" s="168"/>
      <c r="Q631" s="168"/>
      <c r="R631" s="168"/>
      <c r="S631" s="168"/>
      <c r="T631" s="168"/>
      <c r="U631" s="168"/>
      <c r="V631" s="168"/>
      <c r="W631" s="168"/>
      <c r="X631" s="168"/>
      <c r="Y631" s="168"/>
      <c r="Z631" s="168"/>
      <c r="AA631" s="168"/>
      <c r="AB631" s="168"/>
      <c r="AC631" s="168"/>
      <c r="AD631" s="168"/>
    </row>
    <row r="632" spans="16:30">
      <c r="P632" s="168"/>
      <c r="Q632" s="168"/>
      <c r="R632" s="168"/>
      <c r="S632" s="168"/>
      <c r="T632" s="168"/>
      <c r="U632" s="168"/>
      <c r="V632" s="168"/>
      <c r="W632" s="168"/>
      <c r="X632" s="168"/>
      <c r="Y632" s="168"/>
      <c r="Z632" s="168"/>
      <c r="AA632" s="168"/>
      <c r="AB632" s="168"/>
      <c r="AC632" s="168"/>
      <c r="AD632" s="168"/>
    </row>
    <row r="633" spans="16:30">
      <c r="P633" s="168"/>
      <c r="Q633" s="168"/>
      <c r="R633" s="168"/>
      <c r="S633" s="168"/>
      <c r="T633" s="168"/>
      <c r="U633" s="168"/>
      <c r="V633" s="168"/>
      <c r="W633" s="168"/>
      <c r="X633" s="168"/>
      <c r="Y633" s="168"/>
      <c r="Z633" s="168"/>
      <c r="AA633" s="168"/>
      <c r="AB633" s="168"/>
      <c r="AC633" s="168"/>
      <c r="AD633" s="168"/>
    </row>
    <row r="634" spans="16:30">
      <c r="P634" s="168"/>
      <c r="Q634" s="168"/>
      <c r="R634" s="168"/>
      <c r="S634" s="168"/>
      <c r="T634" s="168"/>
      <c r="U634" s="168"/>
      <c r="V634" s="168"/>
      <c r="W634" s="168"/>
      <c r="X634" s="168"/>
      <c r="Y634" s="168"/>
      <c r="Z634" s="168"/>
      <c r="AA634" s="168"/>
      <c r="AB634" s="168"/>
      <c r="AC634" s="168"/>
      <c r="AD634" s="168"/>
    </row>
    <row r="635" spans="16:30">
      <c r="P635" s="168"/>
      <c r="Q635" s="168"/>
      <c r="R635" s="168"/>
      <c r="S635" s="168"/>
      <c r="T635" s="168"/>
      <c r="U635" s="168"/>
      <c r="V635" s="168"/>
      <c r="W635" s="168"/>
      <c r="X635" s="168"/>
      <c r="Y635" s="168"/>
      <c r="Z635" s="168"/>
      <c r="AA635" s="168"/>
      <c r="AB635" s="168"/>
      <c r="AC635" s="168"/>
      <c r="AD635" s="168"/>
    </row>
    <row r="636" spans="16:30">
      <c r="P636" s="168"/>
      <c r="Q636" s="168"/>
      <c r="R636" s="168"/>
      <c r="S636" s="168"/>
      <c r="T636" s="168"/>
      <c r="U636" s="168"/>
      <c r="V636" s="168"/>
      <c r="W636" s="168"/>
      <c r="X636" s="168"/>
      <c r="Y636" s="168"/>
      <c r="Z636" s="168"/>
      <c r="AA636" s="168"/>
      <c r="AB636" s="168"/>
      <c r="AC636" s="168"/>
      <c r="AD636" s="168"/>
    </row>
    <row r="637" spans="16:30">
      <c r="P637" s="168"/>
      <c r="Q637" s="168"/>
      <c r="R637" s="168"/>
      <c r="S637" s="168"/>
      <c r="T637" s="168"/>
      <c r="U637" s="168"/>
      <c r="V637" s="168"/>
      <c r="W637" s="168"/>
      <c r="X637" s="168"/>
      <c r="Y637" s="168"/>
      <c r="Z637" s="168"/>
      <c r="AA637" s="168"/>
      <c r="AB637" s="168"/>
      <c r="AC637" s="168"/>
      <c r="AD637" s="168"/>
    </row>
    <row r="638" spans="16:30">
      <c r="P638" s="168"/>
      <c r="Q638" s="168"/>
      <c r="R638" s="168"/>
      <c r="S638" s="168"/>
      <c r="T638" s="168"/>
      <c r="U638" s="168"/>
      <c r="V638" s="168"/>
      <c r="W638" s="168"/>
      <c r="X638" s="168"/>
      <c r="Y638" s="168"/>
      <c r="Z638" s="168"/>
      <c r="AA638" s="168"/>
      <c r="AB638" s="168"/>
      <c r="AC638" s="168"/>
      <c r="AD638" s="168"/>
    </row>
    <row r="639" spans="16:30">
      <c r="P639" s="168"/>
      <c r="Q639" s="168"/>
      <c r="R639" s="168"/>
      <c r="S639" s="168"/>
      <c r="T639" s="168"/>
      <c r="U639" s="168"/>
      <c r="V639" s="168"/>
      <c r="W639" s="168"/>
      <c r="X639" s="168"/>
      <c r="Y639" s="168"/>
      <c r="Z639" s="168"/>
      <c r="AA639" s="168"/>
      <c r="AB639" s="168"/>
      <c r="AC639" s="168"/>
      <c r="AD639" s="168"/>
    </row>
    <row r="640" spans="16:30">
      <c r="P640" s="168"/>
      <c r="Q640" s="168"/>
      <c r="R640" s="168"/>
      <c r="S640" s="168"/>
      <c r="T640" s="168"/>
      <c r="U640" s="168"/>
      <c r="V640" s="168"/>
      <c r="W640" s="168"/>
      <c r="X640" s="168"/>
      <c r="Y640" s="168"/>
      <c r="Z640" s="168"/>
      <c r="AA640" s="168"/>
      <c r="AB640" s="168"/>
      <c r="AC640" s="168"/>
      <c r="AD640" s="168"/>
    </row>
    <row r="641" spans="16:30">
      <c r="P641" s="168"/>
      <c r="Q641" s="168"/>
      <c r="R641" s="168"/>
      <c r="S641" s="168"/>
      <c r="T641" s="168"/>
      <c r="U641" s="168"/>
      <c r="V641" s="168"/>
      <c r="W641" s="168"/>
      <c r="X641" s="168"/>
      <c r="Y641" s="168"/>
      <c r="Z641" s="168"/>
      <c r="AA641" s="168"/>
      <c r="AB641" s="168"/>
      <c r="AC641" s="168"/>
      <c r="AD641" s="168"/>
    </row>
    <row r="642" spans="16:30">
      <c r="P642" s="168"/>
      <c r="Q642" s="168"/>
      <c r="R642" s="168"/>
      <c r="S642" s="168"/>
      <c r="T642" s="168"/>
      <c r="U642" s="168"/>
      <c r="V642" s="168"/>
      <c r="W642" s="168"/>
      <c r="X642" s="168"/>
      <c r="Y642" s="168"/>
      <c r="Z642" s="168"/>
      <c r="AA642" s="168"/>
      <c r="AB642" s="168"/>
      <c r="AC642" s="168"/>
      <c r="AD642" s="168"/>
    </row>
    <row r="643" spans="16:30">
      <c r="P643" s="168"/>
      <c r="Q643" s="168"/>
      <c r="R643" s="168"/>
      <c r="S643" s="168"/>
      <c r="T643" s="168"/>
      <c r="U643" s="168"/>
      <c r="V643" s="168"/>
      <c r="W643" s="168"/>
      <c r="X643" s="168"/>
      <c r="Y643" s="168"/>
      <c r="Z643" s="168"/>
      <c r="AA643" s="168"/>
      <c r="AB643" s="168"/>
      <c r="AC643" s="168"/>
      <c r="AD643" s="168"/>
    </row>
    <row r="644" spans="16:30">
      <c r="P644" s="168"/>
      <c r="Q644" s="168"/>
      <c r="R644" s="168"/>
      <c r="S644" s="168"/>
      <c r="T644" s="168"/>
      <c r="U644" s="168"/>
      <c r="V644" s="168"/>
      <c r="W644" s="168"/>
      <c r="X644" s="168"/>
      <c r="Y644" s="168"/>
      <c r="Z644" s="168"/>
      <c r="AA644" s="168"/>
      <c r="AB644" s="168"/>
      <c r="AC644" s="168"/>
      <c r="AD644" s="168"/>
    </row>
    <row r="645" spans="16:30">
      <c r="P645" s="168"/>
      <c r="Q645" s="168"/>
      <c r="R645" s="168"/>
      <c r="S645" s="168"/>
      <c r="T645" s="168"/>
      <c r="U645" s="168"/>
      <c r="V645" s="168"/>
      <c r="W645" s="168"/>
      <c r="X645" s="168"/>
      <c r="Y645" s="168"/>
      <c r="Z645" s="168"/>
      <c r="AA645" s="168"/>
      <c r="AB645" s="168"/>
      <c r="AC645" s="168"/>
      <c r="AD645" s="168"/>
    </row>
    <row r="646" spans="16:30">
      <c r="P646" s="168"/>
      <c r="Q646" s="168"/>
      <c r="R646" s="168"/>
      <c r="S646" s="168"/>
      <c r="T646" s="168"/>
      <c r="U646" s="168"/>
      <c r="V646" s="168"/>
      <c r="W646" s="168"/>
      <c r="X646" s="168"/>
      <c r="Y646" s="168"/>
      <c r="Z646" s="168"/>
      <c r="AA646" s="168"/>
      <c r="AB646" s="168"/>
      <c r="AC646" s="168"/>
      <c r="AD646" s="168"/>
    </row>
    <row r="647" spans="16:30">
      <c r="P647" s="168"/>
      <c r="Q647" s="168"/>
      <c r="R647" s="168"/>
      <c r="S647" s="168"/>
      <c r="T647" s="168"/>
      <c r="U647" s="168"/>
      <c r="V647" s="168"/>
      <c r="W647" s="168"/>
      <c r="X647" s="168"/>
      <c r="Y647" s="168"/>
      <c r="Z647" s="168"/>
      <c r="AA647" s="168"/>
      <c r="AB647" s="168"/>
      <c r="AC647" s="168"/>
      <c r="AD647" s="168"/>
    </row>
    <row r="648" spans="16:30">
      <c r="P648" s="168"/>
      <c r="Q648" s="168"/>
      <c r="R648" s="168"/>
      <c r="S648" s="168"/>
      <c r="T648" s="168"/>
      <c r="U648" s="168"/>
      <c r="V648" s="168"/>
      <c r="W648" s="168"/>
      <c r="X648" s="168"/>
      <c r="Y648" s="168"/>
      <c r="Z648" s="168"/>
      <c r="AA648" s="168"/>
      <c r="AB648" s="168"/>
      <c r="AC648" s="168"/>
      <c r="AD648" s="168"/>
    </row>
    <row r="649" spans="16:30">
      <c r="P649" s="168"/>
      <c r="Q649" s="168"/>
      <c r="R649" s="168"/>
      <c r="S649" s="168"/>
      <c r="T649" s="168"/>
      <c r="U649" s="168"/>
      <c r="V649" s="168"/>
      <c r="W649" s="168"/>
      <c r="X649" s="168"/>
      <c r="Y649" s="168"/>
      <c r="Z649" s="168"/>
      <c r="AA649" s="168"/>
      <c r="AB649" s="168"/>
      <c r="AC649" s="168"/>
      <c r="AD649" s="168"/>
    </row>
    <row r="650" spans="16:30">
      <c r="P650" s="168"/>
      <c r="Q650" s="168"/>
      <c r="R650" s="168"/>
      <c r="S650" s="168"/>
      <c r="T650" s="168"/>
      <c r="U650" s="168"/>
      <c r="V650" s="168"/>
      <c r="W650" s="168"/>
      <c r="X650" s="168"/>
      <c r="Y650" s="168"/>
      <c r="Z650" s="168"/>
      <c r="AA650" s="168"/>
      <c r="AB650" s="168"/>
      <c r="AC650" s="168"/>
      <c r="AD650" s="168"/>
    </row>
    <row r="651" spans="16:30">
      <c r="P651" s="168"/>
      <c r="Q651" s="168"/>
      <c r="R651" s="168"/>
      <c r="S651" s="168"/>
      <c r="T651" s="168"/>
      <c r="U651" s="168"/>
      <c r="V651" s="168"/>
      <c r="W651" s="168"/>
      <c r="X651" s="168"/>
      <c r="Y651" s="168"/>
      <c r="Z651" s="168"/>
      <c r="AA651" s="168"/>
      <c r="AB651" s="168"/>
      <c r="AC651" s="168"/>
      <c r="AD651" s="168"/>
    </row>
    <row r="652" spans="16:30">
      <c r="P652" s="168"/>
      <c r="Q652" s="168"/>
      <c r="R652" s="168"/>
      <c r="S652" s="168"/>
      <c r="T652" s="168"/>
      <c r="U652" s="168"/>
      <c r="V652" s="168"/>
      <c r="W652" s="168"/>
      <c r="X652" s="168"/>
      <c r="Y652" s="168"/>
      <c r="Z652" s="168"/>
      <c r="AA652" s="168"/>
      <c r="AB652" s="168"/>
      <c r="AC652" s="168"/>
      <c r="AD652" s="168"/>
    </row>
    <row r="653" spans="16:30">
      <c r="P653" s="168"/>
      <c r="Q653" s="168"/>
      <c r="R653" s="168"/>
      <c r="S653" s="168"/>
      <c r="T653" s="168"/>
      <c r="U653" s="168"/>
      <c r="V653" s="168"/>
      <c r="W653" s="168"/>
      <c r="X653" s="168"/>
      <c r="Y653" s="168"/>
      <c r="Z653" s="168"/>
      <c r="AA653" s="168"/>
      <c r="AB653" s="168"/>
      <c r="AC653" s="168"/>
      <c r="AD653" s="168"/>
    </row>
    <row r="654" spans="16:30">
      <c r="P654" s="168"/>
      <c r="Q654" s="168"/>
      <c r="R654" s="168"/>
      <c r="S654" s="168"/>
      <c r="T654" s="168"/>
      <c r="U654" s="168"/>
      <c r="V654" s="168"/>
      <c r="W654" s="168"/>
      <c r="X654" s="168"/>
      <c r="Y654" s="168"/>
      <c r="Z654" s="168"/>
      <c r="AA654" s="168"/>
      <c r="AB654" s="168"/>
      <c r="AC654" s="168"/>
      <c r="AD654" s="168"/>
    </row>
    <row r="655" spans="16:30">
      <c r="P655" s="168"/>
      <c r="Q655" s="168"/>
      <c r="R655" s="168"/>
      <c r="S655" s="168"/>
      <c r="T655" s="168"/>
      <c r="U655" s="168"/>
      <c r="V655" s="168"/>
      <c r="W655" s="168"/>
      <c r="X655" s="168"/>
      <c r="Y655" s="168"/>
      <c r="Z655" s="168"/>
      <c r="AA655" s="168"/>
      <c r="AB655" s="168"/>
      <c r="AC655" s="168"/>
      <c r="AD655" s="168"/>
    </row>
    <row r="656" spans="16:30">
      <c r="P656" s="168"/>
      <c r="Q656" s="168"/>
      <c r="R656" s="168"/>
      <c r="S656" s="168"/>
      <c r="T656" s="168"/>
      <c r="U656" s="168"/>
      <c r="V656" s="168"/>
      <c r="W656" s="168"/>
      <c r="X656" s="168"/>
      <c r="Y656" s="168"/>
      <c r="Z656" s="168"/>
      <c r="AA656" s="168"/>
      <c r="AB656" s="168"/>
      <c r="AC656" s="168"/>
      <c r="AD656" s="168"/>
    </row>
    <row r="657" spans="16:30">
      <c r="P657" s="168"/>
      <c r="Q657" s="168"/>
      <c r="R657" s="168"/>
      <c r="S657" s="168"/>
      <c r="T657" s="168"/>
      <c r="U657" s="168"/>
      <c r="V657" s="168"/>
      <c r="W657" s="168"/>
      <c r="X657" s="168"/>
      <c r="Y657" s="168"/>
      <c r="Z657" s="168"/>
      <c r="AA657" s="168"/>
      <c r="AB657" s="168"/>
      <c r="AC657" s="168"/>
      <c r="AD657" s="168"/>
    </row>
    <row r="658" spans="16:30">
      <c r="P658" s="168"/>
      <c r="Q658" s="168"/>
      <c r="R658" s="168"/>
      <c r="S658" s="168"/>
      <c r="T658" s="168"/>
      <c r="U658" s="168"/>
      <c r="V658" s="168"/>
      <c r="W658" s="168"/>
      <c r="X658" s="168"/>
      <c r="Y658" s="168"/>
      <c r="Z658" s="168"/>
      <c r="AA658" s="168"/>
      <c r="AB658" s="168"/>
      <c r="AC658" s="168"/>
      <c r="AD658" s="168"/>
    </row>
    <row r="659" spans="16:30">
      <c r="P659" s="168"/>
      <c r="Q659" s="168"/>
      <c r="R659" s="168"/>
      <c r="S659" s="168"/>
      <c r="T659" s="168"/>
      <c r="U659" s="168"/>
      <c r="V659" s="168"/>
      <c r="W659" s="168"/>
      <c r="X659" s="168"/>
      <c r="Y659" s="168"/>
      <c r="Z659" s="168"/>
      <c r="AA659" s="168"/>
      <c r="AB659" s="168"/>
      <c r="AC659" s="168"/>
      <c r="AD659" s="168"/>
    </row>
    <row r="660" spans="16:30">
      <c r="P660" s="168"/>
      <c r="Q660" s="168"/>
      <c r="R660" s="168"/>
      <c r="S660" s="168"/>
      <c r="T660" s="168"/>
      <c r="U660" s="168"/>
      <c r="V660" s="168"/>
      <c r="W660" s="168"/>
      <c r="X660" s="168"/>
      <c r="Y660" s="168"/>
      <c r="Z660" s="168"/>
      <c r="AA660" s="168"/>
      <c r="AB660" s="168"/>
      <c r="AC660" s="168"/>
      <c r="AD660" s="168"/>
    </row>
    <row r="661" spans="16:30">
      <c r="P661" s="168"/>
      <c r="Q661" s="168"/>
      <c r="R661" s="168"/>
      <c r="S661" s="168"/>
      <c r="T661" s="168"/>
      <c r="U661" s="168"/>
      <c r="V661" s="168"/>
      <c r="W661" s="168"/>
      <c r="X661" s="168"/>
      <c r="Y661" s="168"/>
      <c r="Z661" s="168"/>
      <c r="AA661" s="168"/>
      <c r="AB661" s="168"/>
      <c r="AC661" s="168"/>
      <c r="AD661" s="168"/>
    </row>
    <row r="662" spans="16:30">
      <c r="P662" s="168"/>
      <c r="Q662" s="168"/>
      <c r="R662" s="168"/>
      <c r="S662" s="168"/>
      <c r="T662" s="168"/>
      <c r="U662" s="168"/>
      <c r="V662" s="168"/>
      <c r="W662" s="168"/>
      <c r="X662" s="168"/>
      <c r="Y662" s="168"/>
      <c r="Z662" s="168"/>
      <c r="AA662" s="168"/>
      <c r="AB662" s="168"/>
      <c r="AC662" s="168"/>
      <c r="AD662" s="168"/>
    </row>
    <row r="663" spans="16:30">
      <c r="P663" s="168"/>
      <c r="Q663" s="168"/>
      <c r="R663" s="168"/>
      <c r="S663" s="168"/>
      <c r="T663" s="168"/>
      <c r="U663" s="168"/>
      <c r="V663" s="168"/>
      <c r="W663" s="168"/>
      <c r="X663" s="168"/>
      <c r="Y663" s="168"/>
      <c r="Z663" s="168"/>
      <c r="AA663" s="168"/>
      <c r="AB663" s="168"/>
      <c r="AC663" s="168"/>
      <c r="AD663" s="168"/>
    </row>
    <row r="664" spans="16:30">
      <c r="P664" s="168"/>
      <c r="Q664" s="168"/>
      <c r="R664" s="168"/>
      <c r="S664" s="168"/>
      <c r="T664" s="168"/>
      <c r="U664" s="168"/>
      <c r="V664" s="168"/>
      <c r="W664" s="168"/>
      <c r="X664" s="168"/>
      <c r="Y664" s="168"/>
      <c r="Z664" s="168"/>
      <c r="AA664" s="168"/>
      <c r="AB664" s="168"/>
      <c r="AC664" s="168"/>
      <c r="AD664" s="168"/>
    </row>
    <row r="665" spans="16:30">
      <c r="P665" s="168"/>
      <c r="Q665" s="168"/>
      <c r="R665" s="168"/>
      <c r="S665" s="168"/>
      <c r="T665" s="168"/>
      <c r="U665" s="168"/>
      <c r="V665" s="168"/>
      <c r="W665" s="168"/>
      <c r="X665" s="168"/>
      <c r="Y665" s="168"/>
      <c r="Z665" s="168"/>
      <c r="AA665" s="168"/>
      <c r="AB665" s="168"/>
      <c r="AC665" s="168"/>
      <c r="AD665" s="168"/>
    </row>
    <row r="666" spans="16:30">
      <c r="P666" s="168"/>
      <c r="Q666" s="168"/>
      <c r="R666" s="168"/>
      <c r="S666" s="168"/>
      <c r="T666" s="168"/>
      <c r="U666" s="168"/>
      <c r="V666" s="168"/>
      <c r="W666" s="168"/>
      <c r="X666" s="168"/>
      <c r="Y666" s="168"/>
      <c r="Z666" s="168"/>
      <c r="AA666" s="168"/>
      <c r="AB666" s="168"/>
      <c r="AC666" s="168"/>
      <c r="AD666" s="168"/>
    </row>
    <row r="667" spans="16:30">
      <c r="P667" s="168"/>
      <c r="Q667" s="168"/>
      <c r="R667" s="168"/>
      <c r="S667" s="168"/>
      <c r="T667" s="168"/>
      <c r="U667" s="168"/>
      <c r="V667" s="168"/>
      <c r="W667" s="168"/>
      <c r="X667" s="168"/>
      <c r="Y667" s="168"/>
      <c r="Z667" s="168"/>
      <c r="AA667" s="168"/>
      <c r="AB667" s="168"/>
      <c r="AC667" s="168"/>
      <c r="AD667" s="168"/>
    </row>
    <row r="668" spans="16:30">
      <c r="P668" s="168"/>
      <c r="Q668" s="168"/>
      <c r="R668" s="168"/>
      <c r="S668" s="168"/>
      <c r="T668" s="168"/>
      <c r="U668" s="168"/>
      <c r="V668" s="168"/>
      <c r="W668" s="168"/>
      <c r="X668" s="168"/>
      <c r="Y668" s="168"/>
      <c r="Z668" s="168"/>
      <c r="AA668" s="168"/>
      <c r="AB668" s="168"/>
      <c r="AC668" s="168"/>
      <c r="AD668" s="168"/>
    </row>
    <row r="669" spans="16:30">
      <c r="P669" s="168"/>
      <c r="Q669" s="168"/>
      <c r="R669" s="168"/>
      <c r="S669" s="168"/>
      <c r="T669" s="168"/>
      <c r="U669" s="168"/>
      <c r="V669" s="168"/>
      <c r="W669" s="168"/>
      <c r="X669" s="168"/>
      <c r="Y669" s="168"/>
      <c r="Z669" s="168"/>
      <c r="AA669" s="168"/>
      <c r="AB669" s="168"/>
      <c r="AC669" s="168"/>
      <c r="AD669" s="168"/>
    </row>
    <row r="670" spans="16:30">
      <c r="P670" s="168"/>
      <c r="Q670" s="168"/>
      <c r="R670" s="168"/>
      <c r="S670" s="168"/>
      <c r="T670" s="168"/>
      <c r="U670" s="168"/>
      <c r="V670" s="168"/>
      <c r="W670" s="168"/>
      <c r="X670" s="168"/>
      <c r="Y670" s="168"/>
      <c r="Z670" s="168"/>
      <c r="AA670" s="168"/>
      <c r="AB670" s="168"/>
      <c r="AC670" s="168"/>
      <c r="AD670" s="168"/>
    </row>
    <row r="671" spans="16:30">
      <c r="P671" s="168"/>
      <c r="Q671" s="168"/>
      <c r="R671" s="168"/>
      <c r="S671" s="168"/>
      <c r="T671" s="168"/>
      <c r="U671" s="168"/>
      <c r="V671" s="168"/>
      <c r="W671" s="168"/>
      <c r="X671" s="168"/>
      <c r="Y671" s="168"/>
      <c r="Z671" s="168"/>
      <c r="AA671" s="168"/>
      <c r="AB671" s="168"/>
      <c r="AC671" s="168"/>
      <c r="AD671" s="168"/>
    </row>
    <row r="672" spans="16:30">
      <c r="P672" s="168"/>
      <c r="Q672" s="168"/>
      <c r="R672" s="168"/>
      <c r="S672" s="168"/>
      <c r="T672" s="168"/>
      <c r="U672" s="168"/>
      <c r="V672" s="168"/>
      <c r="W672" s="168"/>
      <c r="X672" s="168"/>
      <c r="Y672" s="168"/>
      <c r="Z672" s="168"/>
      <c r="AA672" s="168"/>
      <c r="AB672" s="168"/>
      <c r="AC672" s="168"/>
      <c r="AD672" s="168"/>
    </row>
    <row r="673" spans="16:30">
      <c r="P673" s="168"/>
      <c r="Q673" s="168"/>
      <c r="R673" s="168"/>
      <c r="S673" s="168"/>
      <c r="T673" s="168"/>
      <c r="U673" s="168"/>
      <c r="V673" s="168"/>
      <c r="W673" s="168"/>
      <c r="X673" s="168"/>
      <c r="Y673" s="168"/>
      <c r="Z673" s="168"/>
      <c r="AA673" s="168"/>
      <c r="AB673" s="168"/>
      <c r="AC673" s="168"/>
      <c r="AD673" s="168"/>
    </row>
    <row r="674" spans="16:30">
      <c r="P674" s="168"/>
      <c r="Q674" s="168"/>
      <c r="R674" s="168"/>
      <c r="S674" s="168"/>
      <c r="T674" s="168"/>
      <c r="U674" s="168"/>
      <c r="V674" s="168"/>
      <c r="W674" s="168"/>
      <c r="X674" s="168"/>
      <c r="Y674" s="168"/>
      <c r="Z674" s="168"/>
      <c r="AA674" s="168"/>
      <c r="AB674" s="168"/>
      <c r="AC674" s="168"/>
      <c r="AD674" s="168"/>
    </row>
    <row r="675" spans="16:30">
      <c r="P675" s="168"/>
      <c r="Q675" s="168"/>
      <c r="R675" s="168"/>
      <c r="S675" s="168"/>
      <c r="T675" s="168"/>
      <c r="U675" s="168"/>
      <c r="V675" s="168"/>
      <c r="W675" s="168"/>
      <c r="X675" s="168"/>
      <c r="Y675" s="168"/>
      <c r="Z675" s="168"/>
      <c r="AA675" s="168"/>
      <c r="AB675" s="168"/>
      <c r="AC675" s="168"/>
      <c r="AD675" s="168"/>
    </row>
    <row r="676" spans="16:30">
      <c r="P676" s="168"/>
      <c r="Q676" s="168"/>
      <c r="R676" s="168"/>
      <c r="S676" s="168"/>
      <c r="T676" s="168"/>
      <c r="U676" s="168"/>
      <c r="V676" s="168"/>
      <c r="W676" s="168"/>
      <c r="X676" s="168"/>
      <c r="Y676" s="168"/>
      <c r="Z676" s="168"/>
      <c r="AA676" s="168"/>
      <c r="AB676" s="168"/>
      <c r="AC676" s="168"/>
      <c r="AD676" s="168"/>
    </row>
    <row r="677" spans="16:30">
      <c r="P677" s="168"/>
      <c r="Q677" s="168"/>
      <c r="R677" s="168"/>
      <c r="S677" s="168"/>
      <c r="T677" s="168"/>
      <c r="U677" s="168"/>
      <c r="V677" s="168"/>
      <c r="W677" s="168"/>
      <c r="X677" s="168"/>
      <c r="Y677" s="168"/>
      <c r="Z677" s="168"/>
      <c r="AA677" s="168"/>
      <c r="AB677" s="168"/>
      <c r="AC677" s="168"/>
      <c r="AD677" s="168"/>
    </row>
    <row r="678" spans="16:30">
      <c r="P678" s="168"/>
      <c r="Q678" s="168"/>
      <c r="R678" s="168"/>
      <c r="S678" s="168"/>
      <c r="T678" s="168"/>
      <c r="U678" s="168"/>
      <c r="V678" s="168"/>
      <c r="W678" s="168"/>
      <c r="X678" s="168"/>
      <c r="Y678" s="168"/>
      <c r="Z678" s="168"/>
      <c r="AA678" s="168"/>
      <c r="AB678" s="168"/>
      <c r="AC678" s="168"/>
      <c r="AD678" s="168"/>
    </row>
    <row r="679" spans="16:30">
      <c r="P679" s="168"/>
      <c r="Q679" s="168"/>
      <c r="R679" s="168"/>
      <c r="S679" s="168"/>
      <c r="T679" s="168"/>
      <c r="U679" s="168"/>
      <c r="V679" s="168"/>
      <c r="W679" s="168"/>
      <c r="X679" s="168"/>
      <c r="Y679" s="168"/>
      <c r="Z679" s="168"/>
      <c r="AA679" s="168"/>
      <c r="AB679" s="168"/>
      <c r="AC679" s="168"/>
      <c r="AD679" s="168"/>
    </row>
    <row r="680" spans="16:30">
      <c r="P680" s="168"/>
      <c r="Q680" s="168"/>
      <c r="R680" s="168"/>
      <c r="S680" s="168"/>
      <c r="T680" s="168"/>
      <c r="U680" s="168"/>
      <c r="V680" s="168"/>
      <c r="W680" s="168"/>
      <c r="X680" s="168"/>
      <c r="Y680" s="168"/>
      <c r="Z680" s="168"/>
      <c r="AA680" s="168"/>
      <c r="AB680" s="168"/>
      <c r="AC680" s="168"/>
      <c r="AD680" s="168"/>
    </row>
    <row r="681" spans="16:30">
      <c r="P681" s="168"/>
      <c r="Q681" s="168"/>
      <c r="R681" s="168"/>
      <c r="S681" s="168"/>
      <c r="T681" s="168"/>
      <c r="U681" s="168"/>
      <c r="V681" s="168"/>
      <c r="W681" s="168"/>
      <c r="X681" s="168"/>
      <c r="Y681" s="168"/>
      <c r="Z681" s="168"/>
      <c r="AA681" s="168"/>
      <c r="AB681" s="168"/>
      <c r="AC681" s="168"/>
      <c r="AD681" s="168"/>
    </row>
    <row r="682" spans="16:30">
      <c r="P682" s="168"/>
      <c r="Q682" s="168"/>
      <c r="R682" s="168"/>
      <c r="S682" s="168"/>
      <c r="T682" s="168"/>
      <c r="U682" s="168"/>
      <c r="V682" s="168"/>
      <c r="W682" s="168"/>
      <c r="X682" s="168"/>
      <c r="Y682" s="168"/>
      <c r="Z682" s="168"/>
      <c r="AA682" s="168"/>
      <c r="AB682" s="168"/>
      <c r="AC682" s="168"/>
      <c r="AD682" s="168"/>
    </row>
    <row r="683" spans="16:30">
      <c r="P683" s="168"/>
      <c r="Q683" s="168"/>
      <c r="R683" s="168"/>
      <c r="S683" s="168"/>
      <c r="T683" s="168"/>
      <c r="U683" s="168"/>
      <c r="V683" s="168"/>
      <c r="W683" s="168"/>
      <c r="X683" s="168"/>
      <c r="Y683" s="168"/>
      <c r="Z683" s="168"/>
      <c r="AA683" s="168"/>
      <c r="AB683" s="168"/>
      <c r="AC683" s="168"/>
      <c r="AD683" s="168"/>
    </row>
    <row r="684" spans="16:30">
      <c r="P684" s="168"/>
      <c r="Q684" s="168"/>
      <c r="R684" s="168"/>
      <c r="S684" s="168"/>
      <c r="T684" s="168"/>
      <c r="U684" s="168"/>
      <c r="V684" s="168"/>
      <c r="W684" s="168"/>
      <c r="X684" s="168"/>
      <c r="Y684" s="168"/>
      <c r="Z684" s="168"/>
      <c r="AA684" s="168"/>
      <c r="AB684" s="168"/>
      <c r="AC684" s="168"/>
      <c r="AD684" s="168"/>
    </row>
    <row r="685" spans="16:30">
      <c r="P685" s="168"/>
      <c r="Q685" s="168"/>
      <c r="R685" s="168"/>
      <c r="S685" s="168"/>
      <c r="T685" s="168"/>
      <c r="U685" s="168"/>
      <c r="V685" s="168"/>
      <c r="W685" s="168"/>
      <c r="X685" s="168"/>
      <c r="Y685" s="168"/>
      <c r="Z685" s="168"/>
      <c r="AA685" s="168"/>
      <c r="AB685" s="168"/>
      <c r="AC685" s="168"/>
      <c r="AD685" s="168"/>
    </row>
    <row r="686" spans="16:30">
      <c r="P686" s="168"/>
      <c r="Q686" s="168"/>
      <c r="R686" s="168"/>
      <c r="S686" s="168"/>
      <c r="T686" s="168"/>
      <c r="U686" s="168"/>
      <c r="V686" s="168"/>
      <c r="W686" s="168"/>
      <c r="X686" s="168"/>
      <c r="Y686" s="168"/>
      <c r="Z686" s="168"/>
      <c r="AA686" s="168"/>
      <c r="AB686" s="168"/>
      <c r="AC686" s="168"/>
      <c r="AD686" s="168"/>
    </row>
    <row r="687" spans="16:30">
      <c r="P687" s="168"/>
      <c r="Q687" s="168"/>
      <c r="R687" s="168"/>
      <c r="S687" s="168"/>
      <c r="T687" s="168"/>
      <c r="U687" s="168"/>
      <c r="V687" s="168"/>
      <c r="W687" s="168"/>
      <c r="X687" s="168"/>
      <c r="Y687" s="168"/>
      <c r="Z687" s="168"/>
      <c r="AA687" s="168"/>
      <c r="AB687" s="168"/>
      <c r="AC687" s="168"/>
      <c r="AD687" s="168"/>
    </row>
    <row r="688" spans="16:30">
      <c r="P688" s="168"/>
      <c r="Q688" s="168"/>
      <c r="R688" s="168"/>
      <c r="S688" s="168"/>
      <c r="T688" s="168"/>
      <c r="U688" s="168"/>
      <c r="V688" s="168"/>
      <c r="W688" s="168"/>
      <c r="X688" s="168"/>
      <c r="Y688" s="168"/>
      <c r="Z688" s="168"/>
      <c r="AA688" s="168"/>
      <c r="AB688" s="168"/>
      <c r="AC688" s="168"/>
      <c r="AD688" s="168"/>
    </row>
    <row r="689" spans="16:30">
      <c r="P689" s="168"/>
      <c r="Q689" s="168"/>
      <c r="R689" s="168"/>
      <c r="S689" s="168"/>
      <c r="T689" s="168"/>
      <c r="U689" s="168"/>
      <c r="V689" s="168"/>
      <c r="W689" s="168"/>
      <c r="X689" s="168"/>
      <c r="Y689" s="168"/>
      <c r="Z689" s="168"/>
      <c r="AA689" s="168"/>
      <c r="AB689" s="168"/>
      <c r="AC689" s="168"/>
      <c r="AD689" s="168"/>
    </row>
    <row r="690" spans="16:30">
      <c r="P690" s="168"/>
      <c r="Q690" s="168"/>
      <c r="R690" s="168"/>
      <c r="S690" s="168"/>
      <c r="T690" s="168"/>
      <c r="U690" s="168"/>
      <c r="V690" s="168"/>
      <c r="W690" s="168"/>
      <c r="X690" s="168"/>
      <c r="Y690" s="168"/>
      <c r="Z690" s="168"/>
      <c r="AA690" s="168"/>
      <c r="AB690" s="168"/>
      <c r="AC690" s="168"/>
      <c r="AD690" s="168"/>
    </row>
    <row r="691" spans="16:30">
      <c r="P691" s="168"/>
      <c r="Q691" s="168"/>
      <c r="R691" s="168"/>
      <c r="S691" s="168"/>
      <c r="T691" s="168"/>
      <c r="U691" s="168"/>
      <c r="V691" s="168"/>
      <c r="W691" s="168"/>
      <c r="X691" s="168"/>
      <c r="Y691" s="168"/>
      <c r="Z691" s="168"/>
      <c r="AA691" s="168"/>
      <c r="AB691" s="168"/>
      <c r="AC691" s="168"/>
      <c r="AD691" s="168"/>
    </row>
    <row r="692" spans="16:30">
      <c r="P692" s="168"/>
      <c r="Q692" s="168"/>
      <c r="R692" s="168"/>
      <c r="S692" s="168"/>
      <c r="T692" s="168"/>
      <c r="U692" s="168"/>
      <c r="V692" s="168"/>
      <c r="W692" s="168"/>
      <c r="X692" s="168"/>
      <c r="Y692" s="168"/>
      <c r="Z692" s="168"/>
      <c r="AA692" s="168"/>
      <c r="AB692" s="168"/>
      <c r="AC692" s="168"/>
      <c r="AD692" s="168"/>
    </row>
    <row r="693" spans="16:30">
      <c r="P693" s="168"/>
      <c r="Q693" s="168"/>
      <c r="R693" s="168"/>
      <c r="S693" s="168"/>
      <c r="T693" s="168"/>
      <c r="U693" s="168"/>
      <c r="V693" s="168"/>
      <c r="W693" s="168"/>
      <c r="X693" s="168"/>
      <c r="Y693" s="168"/>
      <c r="Z693" s="168"/>
      <c r="AA693" s="168"/>
      <c r="AB693" s="168"/>
      <c r="AC693" s="168"/>
      <c r="AD693" s="168"/>
    </row>
    <row r="694" spans="16:30">
      <c r="P694" s="168"/>
      <c r="Q694" s="168"/>
      <c r="R694" s="168"/>
      <c r="S694" s="168"/>
      <c r="T694" s="168"/>
      <c r="U694" s="168"/>
      <c r="V694" s="168"/>
      <c r="W694" s="168"/>
      <c r="X694" s="168"/>
      <c r="Y694" s="168"/>
      <c r="Z694" s="168"/>
      <c r="AA694" s="168"/>
      <c r="AB694" s="168"/>
      <c r="AC694" s="168"/>
      <c r="AD694" s="168"/>
    </row>
    <row r="695" spans="16:30">
      <c r="P695" s="168"/>
      <c r="Q695" s="168"/>
      <c r="R695" s="168"/>
      <c r="S695" s="168"/>
      <c r="T695" s="168"/>
      <c r="U695" s="168"/>
      <c r="V695" s="168"/>
      <c r="W695" s="168"/>
      <c r="X695" s="168"/>
      <c r="Y695" s="168"/>
      <c r="Z695" s="168"/>
      <c r="AA695" s="168"/>
      <c r="AB695" s="168"/>
      <c r="AC695" s="168"/>
      <c r="AD695" s="168"/>
    </row>
    <row r="696" spans="16:30">
      <c r="P696" s="168"/>
      <c r="Q696" s="168"/>
      <c r="R696" s="168"/>
      <c r="S696" s="168"/>
      <c r="T696" s="168"/>
      <c r="U696" s="168"/>
      <c r="V696" s="168"/>
      <c r="W696" s="168"/>
      <c r="X696" s="168"/>
      <c r="Y696" s="168"/>
      <c r="Z696" s="168"/>
      <c r="AA696" s="168"/>
      <c r="AB696" s="168"/>
      <c r="AC696" s="168"/>
      <c r="AD696" s="168"/>
    </row>
    <row r="697" spans="16:30">
      <c r="P697" s="168"/>
      <c r="Q697" s="168"/>
      <c r="R697" s="168"/>
      <c r="S697" s="168"/>
      <c r="T697" s="168"/>
      <c r="U697" s="168"/>
      <c r="V697" s="168"/>
      <c r="W697" s="168"/>
      <c r="X697" s="168"/>
      <c r="Y697" s="168"/>
      <c r="Z697" s="168"/>
      <c r="AA697" s="168"/>
      <c r="AB697" s="168"/>
      <c r="AC697" s="168"/>
      <c r="AD697" s="168"/>
    </row>
    <row r="698" spans="16:30">
      <c r="P698" s="168"/>
      <c r="Q698" s="168"/>
      <c r="R698" s="168"/>
      <c r="S698" s="168"/>
      <c r="T698" s="168"/>
      <c r="U698" s="168"/>
      <c r="V698" s="168"/>
      <c r="W698" s="168"/>
      <c r="X698" s="168"/>
      <c r="Y698" s="168"/>
      <c r="Z698" s="168"/>
      <c r="AA698" s="168"/>
      <c r="AB698" s="168"/>
      <c r="AC698" s="168"/>
      <c r="AD698" s="168"/>
    </row>
    <row r="699" spans="16:30">
      <c r="P699" s="168"/>
      <c r="Q699" s="168"/>
      <c r="R699" s="168"/>
      <c r="S699" s="168"/>
      <c r="T699" s="168"/>
      <c r="U699" s="168"/>
      <c r="V699" s="168"/>
      <c r="W699" s="168"/>
      <c r="X699" s="168"/>
      <c r="Y699" s="168"/>
      <c r="Z699" s="168"/>
      <c r="AA699" s="168"/>
      <c r="AB699" s="168"/>
      <c r="AC699" s="168"/>
      <c r="AD699" s="168"/>
    </row>
    <row r="700" spans="16:30">
      <c r="P700" s="168"/>
      <c r="Q700" s="168"/>
      <c r="R700" s="168"/>
      <c r="S700" s="168"/>
      <c r="T700" s="168"/>
      <c r="U700" s="168"/>
      <c r="V700" s="168"/>
      <c r="W700" s="168"/>
      <c r="X700" s="168"/>
      <c r="Y700" s="168"/>
      <c r="Z700" s="168"/>
      <c r="AA700" s="168"/>
      <c r="AB700" s="168"/>
      <c r="AC700" s="168"/>
      <c r="AD700" s="168"/>
    </row>
    <row r="701" spans="16:30">
      <c r="P701" s="168"/>
      <c r="Q701" s="168"/>
      <c r="R701" s="168"/>
      <c r="S701" s="168"/>
      <c r="T701" s="168"/>
      <c r="U701" s="168"/>
      <c r="V701" s="168"/>
      <c r="W701" s="168"/>
      <c r="X701" s="168"/>
      <c r="Y701" s="168"/>
      <c r="Z701" s="168"/>
      <c r="AA701" s="168"/>
      <c r="AB701" s="168"/>
      <c r="AC701" s="168"/>
      <c r="AD701" s="168"/>
    </row>
    <row r="702" spans="16:30">
      <c r="P702" s="168"/>
      <c r="Q702" s="168"/>
      <c r="R702" s="168"/>
      <c r="S702" s="168"/>
      <c r="T702" s="168"/>
      <c r="U702" s="168"/>
      <c r="V702" s="168"/>
      <c r="W702" s="168"/>
      <c r="X702" s="168"/>
      <c r="Y702" s="168"/>
      <c r="Z702" s="168"/>
      <c r="AA702" s="168"/>
      <c r="AB702" s="168"/>
      <c r="AC702" s="168"/>
      <c r="AD702" s="168"/>
    </row>
    <row r="703" spans="16:30">
      <c r="P703" s="168"/>
      <c r="Q703" s="168"/>
      <c r="R703" s="168"/>
      <c r="S703" s="168"/>
      <c r="T703" s="168"/>
      <c r="U703" s="168"/>
      <c r="V703" s="168"/>
      <c r="W703" s="168"/>
      <c r="X703" s="168"/>
      <c r="Y703" s="168"/>
      <c r="Z703" s="168"/>
      <c r="AA703" s="168"/>
      <c r="AB703" s="168"/>
      <c r="AC703" s="168"/>
      <c r="AD703" s="168"/>
    </row>
    <row r="704" spans="16:30">
      <c r="P704" s="168"/>
      <c r="Q704" s="168"/>
      <c r="R704" s="168"/>
      <c r="S704" s="168"/>
      <c r="T704" s="168"/>
      <c r="U704" s="168"/>
      <c r="V704" s="168"/>
      <c r="W704" s="168"/>
      <c r="X704" s="168"/>
      <c r="Y704" s="168"/>
      <c r="Z704" s="168"/>
      <c r="AA704" s="168"/>
      <c r="AB704" s="168"/>
      <c r="AC704" s="168"/>
      <c r="AD704" s="168"/>
    </row>
    <row r="705" spans="16:30">
      <c r="P705" s="168"/>
      <c r="Q705" s="168"/>
      <c r="R705" s="168"/>
      <c r="S705" s="168"/>
      <c r="T705" s="168"/>
      <c r="U705" s="168"/>
      <c r="V705" s="168"/>
      <c r="W705" s="168"/>
      <c r="X705" s="168"/>
      <c r="Y705" s="168"/>
      <c r="Z705" s="168"/>
      <c r="AA705" s="168"/>
      <c r="AB705" s="168"/>
      <c r="AC705" s="168"/>
      <c r="AD705" s="168"/>
    </row>
    <row r="706" spans="16:30">
      <c r="P706" s="168"/>
      <c r="Q706" s="168"/>
      <c r="R706" s="168"/>
      <c r="S706" s="168"/>
      <c r="T706" s="168"/>
      <c r="U706" s="168"/>
      <c r="V706" s="168"/>
      <c r="W706" s="168"/>
      <c r="X706" s="168"/>
      <c r="Y706" s="168"/>
      <c r="Z706" s="168"/>
      <c r="AA706" s="168"/>
      <c r="AB706" s="168"/>
      <c r="AC706" s="168"/>
      <c r="AD706" s="168"/>
    </row>
    <row r="707" spans="16:30">
      <c r="P707" s="168"/>
      <c r="Q707" s="168"/>
      <c r="R707" s="168"/>
      <c r="S707" s="168"/>
      <c r="T707" s="168"/>
      <c r="U707" s="168"/>
      <c r="V707" s="168"/>
      <c r="W707" s="168"/>
      <c r="X707" s="168"/>
      <c r="Y707" s="168"/>
      <c r="Z707" s="168"/>
      <c r="AA707" s="168"/>
      <c r="AB707" s="168"/>
      <c r="AC707" s="168"/>
      <c r="AD707" s="168"/>
    </row>
    <row r="708" spans="16:30">
      <c r="P708" s="168"/>
      <c r="Q708" s="168"/>
      <c r="R708" s="168"/>
      <c r="S708" s="168"/>
      <c r="T708" s="168"/>
      <c r="U708" s="168"/>
      <c r="V708" s="168"/>
      <c r="W708" s="168"/>
      <c r="X708" s="168"/>
      <c r="Y708" s="168"/>
      <c r="Z708" s="168"/>
      <c r="AA708" s="168"/>
      <c r="AB708" s="168"/>
      <c r="AC708" s="168"/>
      <c r="AD708" s="168"/>
    </row>
    <row r="709" spans="16:30">
      <c r="P709" s="168"/>
      <c r="Q709" s="168"/>
      <c r="R709" s="168"/>
      <c r="S709" s="168"/>
      <c r="T709" s="168"/>
      <c r="U709" s="168"/>
      <c r="V709" s="168"/>
      <c r="W709" s="168"/>
      <c r="X709" s="168"/>
      <c r="Y709" s="168"/>
      <c r="Z709" s="168"/>
      <c r="AA709" s="168"/>
      <c r="AB709" s="168"/>
      <c r="AC709" s="168"/>
      <c r="AD709" s="168"/>
    </row>
    <row r="710" spans="16:30">
      <c r="P710" s="168"/>
      <c r="Q710" s="168"/>
      <c r="R710" s="168"/>
      <c r="S710" s="168"/>
      <c r="T710" s="168"/>
      <c r="U710" s="168"/>
      <c r="V710" s="168"/>
      <c r="W710" s="168"/>
      <c r="X710" s="168"/>
      <c r="Y710" s="168"/>
      <c r="Z710" s="168"/>
      <c r="AA710" s="168"/>
      <c r="AB710" s="168"/>
      <c r="AC710" s="168"/>
      <c r="AD710" s="168"/>
    </row>
    <row r="711" spans="16:30">
      <c r="P711" s="168"/>
      <c r="Q711" s="168"/>
      <c r="R711" s="168"/>
      <c r="S711" s="168"/>
      <c r="T711" s="168"/>
      <c r="U711" s="168"/>
      <c r="V711" s="168"/>
      <c r="W711" s="168"/>
      <c r="X711" s="168"/>
      <c r="Y711" s="168"/>
      <c r="Z711" s="168"/>
      <c r="AA711" s="168"/>
      <c r="AB711" s="168"/>
      <c r="AC711" s="168"/>
      <c r="AD711" s="168"/>
    </row>
    <row r="712" spans="16:30">
      <c r="P712" s="168"/>
      <c r="Q712" s="168"/>
      <c r="R712" s="168"/>
      <c r="S712" s="168"/>
      <c r="T712" s="168"/>
      <c r="U712" s="168"/>
      <c r="V712" s="168"/>
      <c r="W712" s="168"/>
      <c r="X712" s="168"/>
      <c r="Y712" s="168"/>
      <c r="Z712" s="168"/>
      <c r="AA712" s="168"/>
      <c r="AB712" s="168"/>
      <c r="AC712" s="168"/>
      <c r="AD712" s="168"/>
    </row>
    <row r="713" spans="16:30">
      <c r="P713" s="168"/>
      <c r="Q713" s="168"/>
      <c r="R713" s="168"/>
      <c r="S713" s="168"/>
      <c r="T713" s="168"/>
      <c r="U713" s="168"/>
      <c r="V713" s="168"/>
      <c r="W713" s="168"/>
      <c r="X713" s="168"/>
      <c r="Y713" s="168"/>
      <c r="Z713" s="168"/>
      <c r="AA713" s="168"/>
      <c r="AB713" s="168"/>
      <c r="AC713" s="168"/>
      <c r="AD713" s="168"/>
    </row>
    <row r="714" spans="16:30">
      <c r="P714" s="168"/>
      <c r="Q714" s="168"/>
      <c r="R714" s="168"/>
      <c r="S714" s="168"/>
      <c r="T714" s="168"/>
      <c r="U714" s="168"/>
      <c r="V714" s="168"/>
      <c r="W714" s="168"/>
      <c r="X714" s="168"/>
      <c r="Y714" s="168"/>
      <c r="Z714" s="168"/>
      <c r="AA714" s="168"/>
      <c r="AB714" s="168"/>
      <c r="AC714" s="168"/>
      <c r="AD714" s="168"/>
    </row>
    <row r="715" spans="16:30">
      <c r="P715" s="168"/>
      <c r="Q715" s="168"/>
      <c r="R715" s="168"/>
      <c r="S715" s="168"/>
      <c r="T715" s="168"/>
      <c r="U715" s="168"/>
      <c r="V715" s="168"/>
      <c r="W715" s="168"/>
      <c r="X715" s="168"/>
      <c r="Y715" s="168"/>
      <c r="Z715" s="168"/>
      <c r="AA715" s="168"/>
      <c r="AB715" s="168"/>
      <c r="AC715" s="168"/>
      <c r="AD715" s="168"/>
    </row>
    <row r="716" spans="16:30">
      <c r="P716" s="168"/>
      <c r="Q716" s="168"/>
      <c r="R716" s="168"/>
      <c r="S716" s="168"/>
      <c r="T716" s="168"/>
      <c r="U716" s="168"/>
      <c r="V716" s="168"/>
      <c r="W716" s="168"/>
      <c r="X716" s="168"/>
      <c r="Y716" s="168"/>
      <c r="Z716" s="168"/>
      <c r="AA716" s="168"/>
      <c r="AB716" s="168"/>
      <c r="AC716" s="168"/>
      <c r="AD716" s="168"/>
    </row>
    <row r="717" spans="16:30">
      <c r="P717" s="168"/>
      <c r="Q717" s="168"/>
      <c r="R717" s="168"/>
      <c r="S717" s="168"/>
      <c r="T717" s="168"/>
      <c r="U717" s="168"/>
      <c r="V717" s="168"/>
      <c r="W717" s="168"/>
      <c r="X717" s="168"/>
      <c r="Y717" s="168"/>
      <c r="Z717" s="168"/>
      <c r="AA717" s="168"/>
      <c r="AB717" s="168"/>
      <c r="AC717" s="168"/>
      <c r="AD717" s="168"/>
    </row>
    <row r="718" spans="16:30">
      <c r="P718" s="168"/>
      <c r="Q718" s="168"/>
      <c r="R718" s="168"/>
      <c r="S718" s="168"/>
      <c r="T718" s="168"/>
      <c r="U718" s="168"/>
      <c r="V718" s="168"/>
      <c r="W718" s="168"/>
      <c r="X718" s="168"/>
      <c r="Y718" s="168"/>
      <c r="Z718" s="168"/>
      <c r="AA718" s="168"/>
      <c r="AB718" s="168"/>
      <c r="AC718" s="168"/>
      <c r="AD718" s="168"/>
    </row>
    <row r="719" spans="16:30">
      <c r="P719" s="168"/>
      <c r="Q719" s="168"/>
      <c r="R719" s="168"/>
      <c r="S719" s="168"/>
      <c r="T719" s="168"/>
      <c r="U719" s="168"/>
      <c r="V719" s="168"/>
      <c r="W719" s="168"/>
      <c r="X719" s="168"/>
      <c r="Y719" s="168"/>
      <c r="Z719" s="168"/>
      <c r="AA719" s="168"/>
      <c r="AB719" s="168"/>
      <c r="AC719" s="168"/>
      <c r="AD719" s="168"/>
    </row>
    <row r="720" spans="16:30">
      <c r="P720" s="168"/>
      <c r="Q720" s="168"/>
      <c r="R720" s="168"/>
      <c r="S720" s="168"/>
      <c r="T720" s="168"/>
      <c r="U720" s="168"/>
      <c r="V720" s="168"/>
      <c r="W720" s="168"/>
      <c r="X720" s="168"/>
      <c r="Y720" s="168"/>
      <c r="Z720" s="168"/>
      <c r="AA720" s="168"/>
      <c r="AB720" s="168"/>
      <c r="AC720" s="168"/>
      <c r="AD720" s="168"/>
    </row>
    <row r="721" spans="16:30">
      <c r="P721" s="168"/>
      <c r="Q721" s="168"/>
      <c r="R721" s="168"/>
      <c r="S721" s="168"/>
      <c r="T721" s="168"/>
      <c r="U721" s="168"/>
      <c r="V721" s="168"/>
      <c r="W721" s="168"/>
      <c r="X721" s="168"/>
      <c r="Y721" s="168"/>
      <c r="Z721" s="168"/>
      <c r="AA721" s="168"/>
      <c r="AB721" s="168"/>
      <c r="AC721" s="168"/>
      <c r="AD721" s="168"/>
    </row>
    <row r="722" spans="16:30">
      <c r="P722" s="168"/>
      <c r="Q722" s="168"/>
      <c r="R722" s="168"/>
      <c r="S722" s="168"/>
      <c r="T722" s="168"/>
      <c r="U722" s="168"/>
      <c r="V722" s="168"/>
      <c r="W722" s="168"/>
      <c r="X722" s="168"/>
      <c r="Y722" s="168"/>
      <c r="Z722" s="168"/>
      <c r="AA722" s="168"/>
      <c r="AB722" s="168"/>
      <c r="AC722" s="168"/>
      <c r="AD722" s="168"/>
    </row>
    <row r="723" spans="16:30">
      <c r="P723" s="168"/>
      <c r="Q723" s="168"/>
      <c r="R723" s="168"/>
      <c r="S723" s="168"/>
      <c r="T723" s="168"/>
      <c r="U723" s="168"/>
      <c r="V723" s="168"/>
      <c r="W723" s="168"/>
      <c r="X723" s="168"/>
      <c r="Y723" s="168"/>
      <c r="Z723" s="168"/>
      <c r="AA723" s="168"/>
      <c r="AB723" s="168"/>
      <c r="AC723" s="168"/>
      <c r="AD723" s="168"/>
    </row>
    <row r="724" spans="16:30">
      <c r="P724" s="168"/>
      <c r="Q724" s="168"/>
      <c r="R724" s="168"/>
      <c r="S724" s="168"/>
      <c r="T724" s="168"/>
      <c r="U724" s="168"/>
      <c r="V724" s="168"/>
      <c r="W724" s="168"/>
      <c r="X724" s="168"/>
      <c r="Y724" s="168"/>
      <c r="Z724" s="168"/>
      <c r="AA724" s="168"/>
      <c r="AB724" s="168"/>
      <c r="AC724" s="168"/>
      <c r="AD724" s="168"/>
    </row>
    <row r="725" spans="16:30">
      <c r="P725" s="168"/>
      <c r="Q725" s="168"/>
      <c r="R725" s="168"/>
      <c r="S725" s="168"/>
      <c r="T725" s="168"/>
      <c r="U725" s="168"/>
      <c r="V725" s="168"/>
      <c r="W725" s="168"/>
      <c r="X725" s="168"/>
      <c r="Y725" s="168"/>
      <c r="Z725" s="168"/>
      <c r="AA725" s="168"/>
      <c r="AB725" s="168"/>
      <c r="AC725" s="168"/>
      <c r="AD725" s="168"/>
    </row>
    <row r="726" spans="16:30">
      <c r="P726" s="168"/>
      <c r="Q726" s="168"/>
      <c r="R726" s="168"/>
      <c r="S726" s="168"/>
      <c r="T726" s="168"/>
      <c r="U726" s="168"/>
      <c r="V726" s="168"/>
      <c r="W726" s="168"/>
      <c r="X726" s="168"/>
      <c r="Y726" s="168"/>
      <c r="Z726" s="168"/>
      <c r="AA726" s="168"/>
      <c r="AB726" s="168"/>
      <c r="AC726" s="168"/>
      <c r="AD726" s="168"/>
    </row>
    <row r="727" spans="16:30">
      <c r="P727" s="168"/>
      <c r="Q727" s="168"/>
      <c r="R727" s="168"/>
      <c r="S727" s="168"/>
      <c r="T727" s="168"/>
      <c r="U727" s="168"/>
      <c r="V727" s="168"/>
      <c r="W727" s="168"/>
      <c r="X727" s="168"/>
      <c r="Y727" s="168"/>
      <c r="Z727" s="168"/>
      <c r="AA727" s="168"/>
      <c r="AB727" s="168"/>
      <c r="AC727" s="168"/>
      <c r="AD727" s="168"/>
    </row>
    <row r="728" spans="16:30">
      <c r="P728" s="168"/>
      <c r="Q728" s="168"/>
      <c r="R728" s="168"/>
      <c r="S728" s="168"/>
      <c r="T728" s="168"/>
      <c r="U728" s="168"/>
      <c r="V728" s="168"/>
      <c r="W728" s="168"/>
      <c r="X728" s="168"/>
      <c r="Y728" s="168"/>
      <c r="Z728" s="168"/>
      <c r="AA728" s="168"/>
      <c r="AB728" s="168"/>
      <c r="AC728" s="168"/>
      <c r="AD728" s="168"/>
    </row>
    <row r="729" spans="16:30">
      <c r="P729" s="168"/>
      <c r="Q729" s="168"/>
      <c r="R729" s="168"/>
      <c r="S729" s="168"/>
      <c r="T729" s="168"/>
      <c r="U729" s="168"/>
      <c r="V729" s="168"/>
      <c r="W729" s="168"/>
      <c r="X729" s="168"/>
      <c r="Y729" s="168"/>
      <c r="Z729" s="168"/>
      <c r="AA729" s="168"/>
      <c r="AB729" s="168"/>
      <c r="AC729" s="168"/>
      <c r="AD729" s="168"/>
    </row>
    <row r="730" spans="16:30">
      <c r="P730" s="168"/>
      <c r="Q730" s="168"/>
      <c r="R730" s="168"/>
      <c r="S730" s="168"/>
      <c r="T730" s="168"/>
      <c r="U730" s="168"/>
      <c r="V730" s="168"/>
      <c r="W730" s="168"/>
      <c r="X730" s="168"/>
      <c r="Y730" s="168"/>
      <c r="Z730" s="168"/>
      <c r="AA730" s="168"/>
      <c r="AB730" s="168"/>
      <c r="AC730" s="168"/>
      <c r="AD730" s="168"/>
    </row>
    <row r="731" spans="16:30">
      <c r="P731" s="168"/>
      <c r="Q731" s="168"/>
      <c r="R731" s="168"/>
      <c r="S731" s="168"/>
      <c r="T731" s="168"/>
      <c r="U731" s="168"/>
      <c r="V731" s="168"/>
      <c r="W731" s="168"/>
      <c r="X731" s="168"/>
      <c r="Y731" s="168"/>
      <c r="Z731" s="168"/>
      <c r="AA731" s="168"/>
      <c r="AB731" s="168"/>
      <c r="AC731" s="168"/>
      <c r="AD731" s="168"/>
    </row>
    <row r="732" spans="16:30">
      <c r="P732" s="168"/>
      <c r="Q732" s="168"/>
      <c r="R732" s="168"/>
      <c r="S732" s="168"/>
      <c r="T732" s="168"/>
      <c r="U732" s="168"/>
      <c r="V732" s="168"/>
      <c r="W732" s="168"/>
      <c r="X732" s="168"/>
      <c r="Y732" s="168"/>
      <c r="Z732" s="168"/>
      <c r="AA732" s="168"/>
      <c r="AB732" s="168"/>
      <c r="AC732" s="168"/>
      <c r="AD732" s="168"/>
    </row>
    <row r="733" spans="16:30">
      <c r="P733" s="168"/>
      <c r="Q733" s="168"/>
      <c r="R733" s="168"/>
      <c r="S733" s="168"/>
      <c r="T733" s="168"/>
      <c r="U733" s="168"/>
      <c r="V733" s="168"/>
      <c r="W733" s="168"/>
      <c r="X733" s="168"/>
      <c r="Y733" s="168"/>
      <c r="Z733" s="168"/>
      <c r="AA733" s="168"/>
      <c r="AB733" s="168"/>
      <c r="AC733" s="168"/>
      <c r="AD733" s="168"/>
    </row>
    <row r="734" spans="16:30">
      <c r="P734" s="168"/>
      <c r="Q734" s="168"/>
      <c r="R734" s="168"/>
      <c r="S734" s="168"/>
      <c r="T734" s="168"/>
      <c r="U734" s="168"/>
      <c r="V734" s="168"/>
      <c r="W734" s="168"/>
      <c r="X734" s="168"/>
      <c r="Y734" s="168"/>
      <c r="Z734" s="168"/>
      <c r="AA734" s="168"/>
      <c r="AB734" s="168"/>
      <c r="AC734" s="168"/>
      <c r="AD734" s="168"/>
    </row>
    <row r="735" spans="16:30">
      <c r="P735" s="168"/>
      <c r="Q735" s="168"/>
      <c r="R735" s="168"/>
      <c r="S735" s="168"/>
      <c r="T735" s="168"/>
      <c r="U735" s="168"/>
      <c r="V735" s="168"/>
      <c r="W735" s="168"/>
      <c r="X735" s="168"/>
      <c r="Y735" s="168"/>
      <c r="Z735" s="168"/>
      <c r="AA735" s="168"/>
      <c r="AB735" s="168"/>
      <c r="AC735" s="168"/>
      <c r="AD735" s="168"/>
    </row>
    <row r="736" spans="16:30">
      <c r="P736" s="168"/>
      <c r="Q736" s="168"/>
      <c r="R736" s="168"/>
      <c r="S736" s="168"/>
      <c r="T736" s="168"/>
      <c r="U736" s="168"/>
      <c r="V736" s="168"/>
      <c r="W736" s="168"/>
      <c r="X736" s="168"/>
      <c r="Y736" s="168"/>
      <c r="Z736" s="168"/>
      <c r="AA736" s="168"/>
      <c r="AB736" s="168"/>
      <c r="AC736" s="168"/>
      <c r="AD736" s="168"/>
    </row>
    <row r="737" spans="16:30">
      <c r="P737" s="168"/>
      <c r="Q737" s="168"/>
      <c r="R737" s="168"/>
      <c r="S737" s="168"/>
      <c r="T737" s="168"/>
      <c r="U737" s="168"/>
      <c r="V737" s="168"/>
      <c r="W737" s="168"/>
      <c r="X737" s="168"/>
      <c r="Y737" s="168"/>
      <c r="Z737" s="168"/>
      <c r="AA737" s="168"/>
      <c r="AB737" s="168"/>
      <c r="AC737" s="168"/>
      <c r="AD737" s="168"/>
    </row>
    <row r="738" spans="16:30">
      <c r="P738" s="168"/>
      <c r="Q738" s="168"/>
      <c r="R738" s="168"/>
      <c r="S738" s="168"/>
      <c r="T738" s="168"/>
      <c r="U738" s="168"/>
      <c r="V738" s="168"/>
      <c r="W738" s="168"/>
      <c r="X738" s="168"/>
      <c r="Y738" s="168"/>
      <c r="Z738" s="168"/>
      <c r="AA738" s="168"/>
      <c r="AB738" s="168"/>
      <c r="AC738" s="168"/>
      <c r="AD738" s="168"/>
    </row>
    <row r="739" spans="16:30">
      <c r="P739" s="168"/>
      <c r="Q739" s="168"/>
      <c r="R739" s="168"/>
      <c r="S739" s="168"/>
      <c r="T739" s="168"/>
      <c r="U739" s="168"/>
      <c r="V739" s="168"/>
      <c r="W739" s="168"/>
      <c r="X739" s="168"/>
      <c r="Y739" s="168"/>
      <c r="Z739" s="168"/>
      <c r="AA739" s="168"/>
      <c r="AB739" s="168"/>
      <c r="AC739" s="168"/>
      <c r="AD739" s="168"/>
    </row>
    <row r="740" spans="16:30">
      <c r="P740" s="168"/>
      <c r="Q740" s="168"/>
      <c r="R740" s="168"/>
      <c r="S740" s="168"/>
      <c r="T740" s="168"/>
      <c r="U740" s="168"/>
      <c r="V740" s="168"/>
      <c r="W740" s="168"/>
      <c r="X740" s="168"/>
      <c r="Y740" s="168"/>
      <c r="Z740" s="168"/>
      <c r="AA740" s="168"/>
      <c r="AB740" s="168"/>
      <c r="AC740" s="168"/>
      <c r="AD740" s="168"/>
    </row>
    <row r="741" spans="16:30">
      <c r="P741" s="168"/>
      <c r="Q741" s="168"/>
      <c r="R741" s="168"/>
      <c r="S741" s="168"/>
      <c r="T741" s="168"/>
      <c r="U741" s="168"/>
      <c r="V741" s="168"/>
      <c r="W741" s="168"/>
      <c r="X741" s="168"/>
      <c r="Y741" s="168"/>
      <c r="Z741" s="168"/>
      <c r="AA741" s="168"/>
      <c r="AB741" s="168"/>
      <c r="AC741" s="168"/>
      <c r="AD741" s="168"/>
    </row>
    <row r="742" spans="16:30">
      <c r="P742" s="168"/>
      <c r="Q742" s="168"/>
      <c r="R742" s="168"/>
      <c r="S742" s="168"/>
      <c r="T742" s="168"/>
      <c r="U742" s="168"/>
      <c r="V742" s="168"/>
      <c r="W742" s="168"/>
      <c r="X742" s="168"/>
      <c r="Y742" s="168"/>
      <c r="Z742" s="168"/>
      <c r="AA742" s="168"/>
      <c r="AB742" s="168"/>
      <c r="AC742" s="168"/>
      <c r="AD742" s="168"/>
    </row>
    <row r="743" spans="16:30">
      <c r="P743" s="168"/>
      <c r="Q743" s="168"/>
      <c r="R743" s="168"/>
      <c r="S743" s="168"/>
      <c r="T743" s="168"/>
      <c r="U743" s="168"/>
      <c r="V743" s="168"/>
      <c r="W743" s="168"/>
      <c r="X743" s="168"/>
      <c r="Y743" s="168"/>
      <c r="Z743" s="168"/>
      <c r="AA743" s="168"/>
      <c r="AB743" s="168"/>
      <c r="AC743" s="168"/>
      <c r="AD743" s="168"/>
    </row>
    <row r="744" spans="16:30">
      <c r="P744" s="168"/>
      <c r="Q744" s="168"/>
      <c r="R744" s="168"/>
      <c r="S744" s="168"/>
      <c r="T744" s="168"/>
      <c r="U744" s="168"/>
      <c r="V744" s="168"/>
      <c r="W744" s="168"/>
      <c r="X744" s="168"/>
      <c r="Y744" s="168"/>
      <c r="Z744" s="168"/>
      <c r="AA744" s="168"/>
      <c r="AB744" s="168"/>
      <c r="AC744" s="168"/>
      <c r="AD744" s="168"/>
    </row>
    <row r="745" spans="16:30">
      <c r="P745" s="168"/>
      <c r="Q745" s="168"/>
      <c r="R745" s="168"/>
      <c r="S745" s="168"/>
      <c r="T745" s="168"/>
      <c r="U745" s="168"/>
      <c r="V745" s="168"/>
      <c r="W745" s="168"/>
      <c r="X745" s="168"/>
      <c r="Y745" s="168"/>
      <c r="Z745" s="168"/>
      <c r="AA745" s="168"/>
      <c r="AB745" s="168"/>
      <c r="AC745" s="168"/>
      <c r="AD745" s="168"/>
    </row>
    <row r="746" spans="16:30">
      <c r="P746" s="168"/>
      <c r="Q746" s="168"/>
      <c r="R746" s="168"/>
      <c r="S746" s="168"/>
      <c r="T746" s="168"/>
      <c r="U746" s="168"/>
      <c r="V746" s="168"/>
      <c r="W746" s="168"/>
      <c r="X746" s="168"/>
      <c r="Y746" s="168"/>
      <c r="Z746" s="168"/>
      <c r="AA746" s="168"/>
      <c r="AB746" s="168"/>
      <c r="AC746" s="168"/>
      <c r="AD746" s="168"/>
    </row>
    <row r="747" spans="16:30">
      <c r="P747" s="168"/>
      <c r="Q747" s="168"/>
      <c r="R747" s="168"/>
      <c r="S747" s="168"/>
      <c r="T747" s="168"/>
      <c r="U747" s="168"/>
      <c r="V747" s="168"/>
      <c r="W747" s="168"/>
      <c r="X747" s="168"/>
      <c r="Y747" s="168"/>
      <c r="Z747" s="168"/>
      <c r="AA747" s="168"/>
      <c r="AB747" s="168"/>
      <c r="AC747" s="168"/>
      <c r="AD747" s="168"/>
    </row>
    <row r="748" spans="16:30">
      <c r="P748" s="168"/>
      <c r="Q748" s="168"/>
      <c r="R748" s="168"/>
      <c r="S748" s="168"/>
      <c r="T748" s="168"/>
      <c r="U748" s="168"/>
      <c r="V748" s="168"/>
      <c r="W748" s="168"/>
      <c r="X748" s="168"/>
      <c r="Y748" s="168"/>
      <c r="Z748" s="168"/>
      <c r="AA748" s="168"/>
      <c r="AB748" s="168"/>
      <c r="AC748" s="168"/>
      <c r="AD748" s="168"/>
    </row>
    <row r="749" spans="16:30">
      <c r="P749" s="168"/>
      <c r="Q749" s="168"/>
      <c r="R749" s="168"/>
      <c r="S749" s="168"/>
      <c r="T749" s="168"/>
      <c r="U749" s="168"/>
      <c r="V749" s="168"/>
      <c r="W749" s="168"/>
      <c r="X749" s="168"/>
      <c r="Y749" s="168"/>
      <c r="Z749" s="168"/>
      <c r="AA749" s="168"/>
      <c r="AB749" s="168"/>
      <c r="AC749" s="168"/>
      <c r="AD749" s="168"/>
    </row>
    <row r="750" spans="16:30">
      <c r="P750" s="168"/>
      <c r="Q750" s="168"/>
      <c r="R750" s="168"/>
      <c r="S750" s="168"/>
      <c r="T750" s="168"/>
      <c r="U750" s="168"/>
      <c r="V750" s="168"/>
      <c r="W750" s="168"/>
      <c r="X750" s="168"/>
      <c r="Y750" s="168"/>
      <c r="Z750" s="168"/>
      <c r="AA750" s="168"/>
      <c r="AB750" s="168"/>
      <c r="AC750" s="168"/>
      <c r="AD750" s="168"/>
    </row>
    <row r="751" spans="16:30">
      <c r="P751" s="168"/>
      <c r="Q751" s="168"/>
      <c r="R751" s="168"/>
      <c r="S751" s="168"/>
      <c r="T751" s="168"/>
      <c r="U751" s="168"/>
      <c r="V751" s="168"/>
      <c r="W751" s="168"/>
      <c r="X751" s="168"/>
      <c r="Y751" s="168"/>
      <c r="Z751" s="168"/>
      <c r="AA751" s="168"/>
      <c r="AB751" s="168"/>
      <c r="AC751" s="168"/>
      <c r="AD751" s="168"/>
    </row>
    <row r="752" spans="16:30">
      <c r="P752" s="168"/>
      <c r="Q752" s="168"/>
      <c r="R752" s="168"/>
      <c r="S752" s="168"/>
      <c r="T752" s="168"/>
      <c r="U752" s="168"/>
      <c r="V752" s="168"/>
      <c r="W752" s="168"/>
      <c r="X752" s="168"/>
      <c r="Y752" s="168"/>
      <c r="Z752" s="168"/>
      <c r="AA752" s="168"/>
      <c r="AB752" s="168"/>
      <c r="AC752" s="168"/>
      <c r="AD752" s="168"/>
    </row>
    <row r="753" spans="16:30">
      <c r="P753" s="168"/>
      <c r="Q753" s="168"/>
      <c r="R753" s="168"/>
      <c r="S753" s="168"/>
      <c r="T753" s="168"/>
      <c r="U753" s="168"/>
      <c r="V753" s="168"/>
      <c r="W753" s="168"/>
      <c r="X753" s="168"/>
      <c r="Y753" s="168"/>
      <c r="Z753" s="168"/>
      <c r="AA753" s="168"/>
      <c r="AB753" s="168"/>
      <c r="AC753" s="168"/>
      <c r="AD753" s="168"/>
    </row>
    <row r="754" spans="16:30">
      <c r="P754" s="168"/>
      <c r="Q754" s="168"/>
      <c r="R754" s="168"/>
      <c r="S754" s="168"/>
      <c r="T754" s="168"/>
      <c r="U754" s="168"/>
      <c r="V754" s="168"/>
      <c r="W754" s="168"/>
      <c r="X754" s="168"/>
      <c r="Y754" s="168"/>
      <c r="Z754" s="168"/>
      <c r="AA754" s="168"/>
      <c r="AB754" s="168"/>
      <c r="AC754" s="168"/>
      <c r="AD754" s="168"/>
    </row>
    <row r="755" spans="16:30">
      <c r="P755" s="168"/>
      <c r="Q755" s="168"/>
      <c r="R755" s="168"/>
      <c r="S755" s="168"/>
      <c r="T755" s="168"/>
      <c r="U755" s="168"/>
      <c r="V755" s="168"/>
      <c r="W755" s="168"/>
      <c r="X755" s="168"/>
      <c r="Y755" s="168"/>
      <c r="Z755" s="168"/>
      <c r="AA755" s="168"/>
      <c r="AB755" s="168"/>
      <c r="AC755" s="168"/>
      <c r="AD755" s="168"/>
    </row>
    <row r="756" spans="16:30">
      <c r="P756" s="168"/>
      <c r="Q756" s="168"/>
      <c r="R756" s="168"/>
      <c r="S756" s="168"/>
      <c r="T756" s="168"/>
      <c r="U756" s="168"/>
      <c r="V756" s="168"/>
      <c r="W756" s="168"/>
      <c r="X756" s="168"/>
      <c r="Y756" s="168"/>
      <c r="Z756" s="168"/>
      <c r="AA756" s="168"/>
      <c r="AB756" s="168"/>
      <c r="AC756" s="168"/>
      <c r="AD756" s="168"/>
    </row>
    <row r="757" spans="16:30">
      <c r="P757" s="168"/>
      <c r="Q757" s="168"/>
      <c r="R757" s="168"/>
      <c r="S757" s="168"/>
      <c r="T757" s="168"/>
      <c r="U757" s="168"/>
      <c r="V757" s="168"/>
      <c r="W757" s="168"/>
      <c r="X757" s="168"/>
      <c r="Y757" s="168"/>
      <c r="Z757" s="168"/>
      <c r="AA757" s="168"/>
      <c r="AB757" s="168"/>
      <c r="AC757" s="168"/>
      <c r="AD757" s="168"/>
    </row>
    <row r="758" spans="16:30">
      <c r="P758" s="168"/>
      <c r="Q758" s="168"/>
      <c r="R758" s="168"/>
      <c r="S758" s="168"/>
      <c r="T758" s="168"/>
      <c r="U758" s="168"/>
      <c r="V758" s="168"/>
      <c r="W758" s="168"/>
      <c r="X758" s="168"/>
      <c r="Y758" s="168"/>
      <c r="Z758" s="168"/>
      <c r="AA758" s="168"/>
      <c r="AB758" s="168"/>
      <c r="AC758" s="168"/>
      <c r="AD758" s="168"/>
    </row>
    <row r="759" spans="16:30">
      <c r="P759" s="168"/>
      <c r="Q759" s="168"/>
      <c r="R759" s="168"/>
      <c r="S759" s="168"/>
      <c r="T759" s="168"/>
      <c r="U759" s="168"/>
      <c r="V759" s="168"/>
      <c r="W759" s="168"/>
      <c r="X759" s="168"/>
      <c r="Y759" s="168"/>
      <c r="Z759" s="168"/>
      <c r="AA759" s="168"/>
      <c r="AB759" s="168"/>
      <c r="AC759" s="168"/>
      <c r="AD759" s="168"/>
    </row>
    <row r="760" spans="16:30">
      <c r="P760" s="168"/>
      <c r="Q760" s="168"/>
      <c r="R760" s="168"/>
      <c r="S760" s="168"/>
      <c r="T760" s="168"/>
      <c r="U760" s="168"/>
      <c r="V760" s="168"/>
      <c r="W760" s="168"/>
      <c r="X760" s="168"/>
      <c r="Y760" s="168"/>
      <c r="Z760" s="168"/>
      <c r="AA760" s="168"/>
      <c r="AB760" s="168"/>
      <c r="AC760" s="168"/>
      <c r="AD760" s="168"/>
    </row>
    <row r="761" spans="16:30">
      <c r="P761" s="168"/>
      <c r="Q761" s="168"/>
      <c r="R761" s="168"/>
      <c r="S761" s="168"/>
      <c r="T761" s="168"/>
      <c r="U761" s="168"/>
      <c r="V761" s="168"/>
      <c r="W761" s="168"/>
      <c r="X761" s="168"/>
      <c r="Y761" s="168"/>
      <c r="Z761" s="168"/>
      <c r="AA761" s="168"/>
      <c r="AB761" s="168"/>
      <c r="AC761" s="168"/>
      <c r="AD761" s="168"/>
    </row>
    <row r="762" spans="16:30">
      <c r="P762" s="168"/>
      <c r="Q762" s="168"/>
      <c r="R762" s="168"/>
      <c r="S762" s="168"/>
      <c r="T762" s="168"/>
      <c r="U762" s="168"/>
      <c r="V762" s="168"/>
      <c r="W762" s="168"/>
      <c r="X762" s="168"/>
      <c r="Y762" s="168"/>
      <c r="Z762" s="168"/>
      <c r="AA762" s="168"/>
      <c r="AB762" s="168"/>
      <c r="AC762" s="168"/>
      <c r="AD762" s="168"/>
    </row>
    <row r="763" spans="16:30">
      <c r="P763" s="168"/>
      <c r="Q763" s="168"/>
      <c r="R763" s="168"/>
      <c r="S763" s="168"/>
      <c r="T763" s="168"/>
      <c r="U763" s="168"/>
      <c r="V763" s="168"/>
      <c r="W763" s="168"/>
      <c r="X763" s="168"/>
      <c r="Y763" s="168"/>
      <c r="Z763" s="168"/>
      <c r="AA763" s="168"/>
      <c r="AB763" s="168"/>
      <c r="AC763" s="168"/>
      <c r="AD763" s="168"/>
    </row>
    <row r="764" spans="16:30">
      <c r="P764" s="168"/>
      <c r="Q764" s="168"/>
      <c r="R764" s="168"/>
      <c r="S764" s="168"/>
      <c r="T764" s="168"/>
      <c r="U764" s="168"/>
      <c r="V764" s="168"/>
      <c r="W764" s="168"/>
      <c r="X764" s="168"/>
      <c r="Y764" s="168"/>
      <c r="Z764" s="168"/>
      <c r="AA764" s="168"/>
      <c r="AB764" s="168"/>
      <c r="AC764" s="168"/>
      <c r="AD764" s="168"/>
    </row>
    <row r="765" spans="16:30">
      <c r="P765" s="168"/>
      <c r="Q765" s="168"/>
      <c r="R765" s="168"/>
      <c r="S765" s="168"/>
      <c r="T765" s="168"/>
      <c r="U765" s="168"/>
      <c r="V765" s="168"/>
      <c r="W765" s="168"/>
      <c r="X765" s="168"/>
      <c r="Y765" s="168"/>
      <c r="Z765" s="168"/>
      <c r="AA765" s="168"/>
      <c r="AB765" s="168"/>
      <c r="AC765" s="168"/>
      <c r="AD765" s="168"/>
    </row>
    <row r="766" spans="16:30">
      <c r="P766" s="168"/>
      <c r="Q766" s="168"/>
      <c r="R766" s="168"/>
      <c r="S766" s="168"/>
      <c r="T766" s="168"/>
      <c r="U766" s="168"/>
      <c r="V766" s="168"/>
      <c r="W766" s="168"/>
      <c r="X766" s="168"/>
      <c r="Y766" s="168"/>
      <c r="Z766" s="168"/>
      <c r="AA766" s="168"/>
      <c r="AB766" s="168"/>
      <c r="AC766" s="168"/>
      <c r="AD766" s="168"/>
    </row>
    <row r="767" spans="16:30">
      <c r="P767" s="168"/>
      <c r="Q767" s="168"/>
      <c r="R767" s="168"/>
      <c r="S767" s="168"/>
      <c r="T767" s="168"/>
      <c r="U767" s="168"/>
      <c r="V767" s="168"/>
      <c r="W767" s="168"/>
      <c r="X767" s="168"/>
      <c r="Y767" s="168"/>
      <c r="Z767" s="168"/>
      <c r="AA767" s="168"/>
      <c r="AB767" s="168"/>
      <c r="AC767" s="168"/>
      <c r="AD767" s="168"/>
    </row>
    <row r="768" spans="16:30">
      <c r="P768" s="168"/>
      <c r="Q768" s="168"/>
      <c r="R768" s="168"/>
      <c r="S768" s="168"/>
      <c r="T768" s="168"/>
      <c r="U768" s="168"/>
      <c r="V768" s="168"/>
      <c r="W768" s="168"/>
      <c r="X768" s="168"/>
      <c r="Y768" s="168"/>
      <c r="Z768" s="168"/>
      <c r="AA768" s="168"/>
      <c r="AB768" s="168"/>
      <c r="AC768" s="168"/>
      <c r="AD768" s="168"/>
    </row>
    <row r="769" spans="16:30">
      <c r="P769" s="168"/>
      <c r="Q769" s="168"/>
      <c r="R769" s="168"/>
      <c r="S769" s="168"/>
      <c r="T769" s="168"/>
      <c r="U769" s="168"/>
      <c r="V769" s="168"/>
      <c r="W769" s="168"/>
      <c r="X769" s="168"/>
      <c r="Y769" s="168"/>
      <c r="Z769" s="168"/>
      <c r="AA769" s="168"/>
      <c r="AB769" s="168"/>
      <c r="AC769" s="168"/>
      <c r="AD769" s="168"/>
    </row>
    <row r="770" spans="16:30">
      <c r="P770" s="168"/>
      <c r="Q770" s="168"/>
      <c r="R770" s="168"/>
      <c r="S770" s="168"/>
      <c r="T770" s="168"/>
      <c r="U770" s="168"/>
      <c r="V770" s="168"/>
      <c r="W770" s="168"/>
      <c r="X770" s="168"/>
      <c r="Y770" s="168"/>
      <c r="Z770" s="168"/>
      <c r="AA770" s="168"/>
      <c r="AB770" s="168"/>
      <c r="AC770" s="168"/>
      <c r="AD770" s="168"/>
    </row>
    <row r="771" spans="16:30">
      <c r="P771" s="168"/>
      <c r="Q771" s="168"/>
      <c r="R771" s="168"/>
      <c r="S771" s="168"/>
      <c r="T771" s="168"/>
      <c r="U771" s="168"/>
      <c r="V771" s="168"/>
      <c r="W771" s="168"/>
      <c r="X771" s="168"/>
      <c r="Y771" s="168"/>
      <c r="Z771" s="168"/>
      <c r="AA771" s="168"/>
      <c r="AB771" s="168"/>
      <c r="AC771" s="168"/>
      <c r="AD771" s="168"/>
    </row>
    <row r="772" spans="16:30">
      <c r="P772" s="168"/>
      <c r="Q772" s="168"/>
      <c r="R772" s="168"/>
      <c r="S772" s="168"/>
      <c r="T772" s="168"/>
      <c r="U772" s="168"/>
      <c r="V772" s="168"/>
      <c r="W772" s="168"/>
      <c r="X772" s="168"/>
      <c r="Y772" s="168"/>
      <c r="Z772" s="168"/>
      <c r="AA772" s="168"/>
      <c r="AB772" s="168"/>
      <c r="AC772" s="168"/>
      <c r="AD772" s="168"/>
    </row>
    <row r="773" spans="16:30">
      <c r="P773" s="168"/>
      <c r="Q773" s="168"/>
      <c r="R773" s="168"/>
      <c r="S773" s="168"/>
      <c r="T773" s="168"/>
      <c r="U773" s="168"/>
      <c r="V773" s="168"/>
      <c r="W773" s="168"/>
      <c r="X773" s="168"/>
      <c r="Y773" s="168"/>
      <c r="Z773" s="168"/>
      <c r="AA773" s="168"/>
      <c r="AB773" s="168"/>
      <c r="AC773" s="168"/>
      <c r="AD773" s="168"/>
    </row>
    <row r="774" spans="16:30">
      <c r="P774" s="168"/>
      <c r="Q774" s="168"/>
      <c r="R774" s="168"/>
      <c r="S774" s="168"/>
      <c r="T774" s="168"/>
      <c r="U774" s="168"/>
      <c r="V774" s="168"/>
      <c r="W774" s="168"/>
      <c r="X774" s="168"/>
      <c r="Y774" s="168"/>
      <c r="Z774" s="168"/>
      <c r="AA774" s="168"/>
      <c r="AB774" s="168"/>
      <c r="AC774" s="168"/>
      <c r="AD774" s="168"/>
    </row>
    <row r="775" spans="16:30">
      <c r="P775" s="168"/>
      <c r="Q775" s="168"/>
      <c r="R775" s="168"/>
      <c r="S775" s="168"/>
      <c r="T775" s="168"/>
      <c r="U775" s="168"/>
      <c r="V775" s="168"/>
      <c r="W775" s="168"/>
      <c r="X775" s="168"/>
      <c r="Y775" s="168"/>
      <c r="Z775" s="168"/>
      <c r="AA775" s="168"/>
      <c r="AB775" s="168"/>
      <c r="AC775" s="168"/>
      <c r="AD775" s="168"/>
    </row>
    <row r="776" spans="16:30">
      <c r="P776" s="168"/>
      <c r="Q776" s="168"/>
      <c r="R776" s="168"/>
      <c r="S776" s="168"/>
      <c r="T776" s="168"/>
      <c r="U776" s="168"/>
      <c r="V776" s="168"/>
      <c r="W776" s="168"/>
      <c r="X776" s="168"/>
      <c r="Y776" s="168"/>
      <c r="Z776" s="168"/>
      <c r="AA776" s="168"/>
      <c r="AB776" s="168"/>
      <c r="AC776" s="168"/>
      <c r="AD776" s="168"/>
    </row>
    <row r="777" spans="16:30">
      <c r="P777" s="168"/>
      <c r="Q777" s="168"/>
      <c r="R777" s="168"/>
      <c r="S777" s="168"/>
      <c r="T777" s="168"/>
      <c r="U777" s="168"/>
      <c r="V777" s="168"/>
      <c r="W777" s="168"/>
      <c r="X777" s="168"/>
      <c r="Y777" s="168"/>
      <c r="Z777" s="168"/>
      <c r="AA777" s="168"/>
      <c r="AB777" s="168"/>
      <c r="AC777" s="168"/>
      <c r="AD777" s="168"/>
    </row>
    <row r="778" spans="16:30">
      <c r="P778" s="168"/>
      <c r="Q778" s="168"/>
      <c r="R778" s="168"/>
      <c r="S778" s="168"/>
      <c r="T778" s="168"/>
      <c r="U778" s="168"/>
      <c r="V778" s="168"/>
      <c r="W778" s="168"/>
      <c r="X778" s="168"/>
      <c r="Y778" s="168"/>
      <c r="Z778" s="168"/>
      <c r="AA778" s="168"/>
      <c r="AB778" s="168"/>
      <c r="AC778" s="168"/>
      <c r="AD778" s="168"/>
    </row>
    <row r="779" spans="16:30">
      <c r="P779" s="168"/>
      <c r="Q779" s="168"/>
      <c r="R779" s="168"/>
      <c r="S779" s="168"/>
      <c r="T779" s="168"/>
      <c r="U779" s="168"/>
      <c r="V779" s="168"/>
      <c r="W779" s="168"/>
      <c r="X779" s="168"/>
      <c r="Y779" s="168"/>
      <c r="Z779" s="168"/>
      <c r="AA779" s="168"/>
      <c r="AB779" s="168"/>
      <c r="AC779" s="168"/>
      <c r="AD779" s="168"/>
    </row>
    <row r="780" spans="16:30">
      <c r="P780" s="168"/>
      <c r="Q780" s="168"/>
      <c r="R780" s="168"/>
      <c r="S780" s="168"/>
      <c r="T780" s="168"/>
      <c r="U780" s="168"/>
      <c r="V780" s="168"/>
      <c r="W780" s="168"/>
      <c r="X780" s="168"/>
      <c r="Y780" s="168"/>
      <c r="Z780" s="168"/>
      <c r="AA780" s="168"/>
      <c r="AB780" s="168"/>
      <c r="AC780" s="168"/>
      <c r="AD780" s="168"/>
    </row>
    <row r="781" spans="16:30">
      <c r="P781" s="168"/>
      <c r="Q781" s="168"/>
      <c r="R781" s="168"/>
      <c r="S781" s="168"/>
      <c r="T781" s="168"/>
      <c r="U781" s="168"/>
      <c r="V781" s="168"/>
      <c r="W781" s="168"/>
      <c r="X781" s="168"/>
      <c r="Y781" s="168"/>
      <c r="Z781" s="168"/>
      <c r="AA781" s="168"/>
      <c r="AB781" s="168"/>
      <c r="AC781" s="168"/>
      <c r="AD781" s="168"/>
    </row>
    <row r="782" spans="16:30">
      <c r="P782" s="168"/>
      <c r="Q782" s="168"/>
      <c r="R782" s="168"/>
      <c r="S782" s="168"/>
      <c r="T782" s="168"/>
      <c r="U782" s="168"/>
      <c r="V782" s="168"/>
      <c r="W782" s="168"/>
      <c r="X782" s="168"/>
      <c r="Y782" s="168"/>
      <c r="Z782" s="168"/>
      <c r="AA782" s="168"/>
      <c r="AB782" s="168"/>
      <c r="AC782" s="168"/>
      <c r="AD782" s="168"/>
    </row>
    <row r="783" spans="16:30">
      <c r="P783" s="168"/>
      <c r="Q783" s="168"/>
      <c r="R783" s="168"/>
      <c r="S783" s="168"/>
      <c r="T783" s="168"/>
      <c r="U783" s="168"/>
      <c r="V783" s="168"/>
      <c r="W783" s="168"/>
      <c r="X783" s="168"/>
      <c r="Y783" s="168"/>
      <c r="Z783" s="168"/>
      <c r="AA783" s="168"/>
      <c r="AB783" s="168"/>
      <c r="AC783" s="168"/>
      <c r="AD783" s="168"/>
    </row>
    <row r="784" spans="16:30">
      <c r="P784" s="168"/>
      <c r="Q784" s="168"/>
      <c r="R784" s="168"/>
      <c r="S784" s="168"/>
      <c r="T784" s="168"/>
      <c r="U784" s="168"/>
      <c r="V784" s="168"/>
      <c r="W784" s="168"/>
      <c r="X784" s="168"/>
      <c r="Y784" s="168"/>
      <c r="Z784" s="168"/>
      <c r="AA784" s="168"/>
      <c r="AB784" s="168"/>
      <c r="AC784" s="168"/>
      <c r="AD784" s="168"/>
    </row>
    <row r="785" spans="16:30">
      <c r="P785" s="168"/>
      <c r="Q785" s="168"/>
      <c r="R785" s="168"/>
      <c r="S785" s="168"/>
      <c r="T785" s="168"/>
      <c r="U785" s="168"/>
      <c r="V785" s="168"/>
      <c r="W785" s="168"/>
      <c r="X785" s="168"/>
      <c r="Y785" s="168"/>
      <c r="Z785" s="168"/>
      <c r="AA785" s="168"/>
      <c r="AB785" s="168"/>
      <c r="AC785" s="168"/>
      <c r="AD785" s="168"/>
    </row>
    <row r="786" spans="16:30">
      <c r="P786" s="168"/>
      <c r="Q786" s="168"/>
      <c r="R786" s="168"/>
      <c r="S786" s="168"/>
      <c r="T786" s="168"/>
      <c r="U786" s="168"/>
      <c r="V786" s="168"/>
      <c r="W786" s="168"/>
      <c r="X786" s="168"/>
      <c r="Y786" s="168"/>
      <c r="Z786" s="168"/>
      <c r="AA786" s="168"/>
      <c r="AB786" s="168"/>
      <c r="AC786" s="168"/>
      <c r="AD786" s="168"/>
    </row>
    <row r="787" spans="16:30">
      <c r="P787" s="168"/>
      <c r="Q787" s="168"/>
      <c r="R787" s="168"/>
      <c r="S787" s="168"/>
      <c r="T787" s="168"/>
      <c r="U787" s="168"/>
      <c r="V787" s="168"/>
      <c r="W787" s="168"/>
      <c r="X787" s="168"/>
      <c r="Y787" s="168"/>
      <c r="Z787" s="168"/>
      <c r="AA787" s="168"/>
      <c r="AB787" s="168"/>
      <c r="AC787" s="168"/>
      <c r="AD787" s="168"/>
    </row>
    <row r="788" spans="16:30">
      <c r="P788" s="168"/>
      <c r="Q788" s="168"/>
      <c r="R788" s="168"/>
      <c r="S788" s="168"/>
      <c r="T788" s="168"/>
      <c r="U788" s="168"/>
      <c r="V788" s="168"/>
      <c r="W788" s="168"/>
      <c r="X788" s="168"/>
      <c r="Y788" s="168"/>
      <c r="Z788" s="168"/>
      <c r="AA788" s="168"/>
      <c r="AB788" s="168"/>
      <c r="AC788" s="168"/>
      <c r="AD788" s="168"/>
    </row>
    <row r="789" spans="16:30">
      <c r="P789" s="168"/>
      <c r="Q789" s="168"/>
      <c r="R789" s="168"/>
      <c r="S789" s="168"/>
      <c r="T789" s="168"/>
      <c r="U789" s="168"/>
      <c r="V789" s="168"/>
      <c r="W789" s="168"/>
      <c r="X789" s="168"/>
      <c r="Y789" s="168"/>
      <c r="Z789" s="168"/>
      <c r="AA789" s="168"/>
      <c r="AB789" s="168"/>
      <c r="AC789" s="168"/>
      <c r="AD789" s="168"/>
    </row>
    <row r="790" spans="16:30">
      <c r="P790" s="168"/>
      <c r="Q790" s="168"/>
      <c r="R790" s="168"/>
      <c r="S790" s="168"/>
      <c r="T790" s="168"/>
      <c r="U790" s="168"/>
      <c r="V790" s="168"/>
      <c r="W790" s="168"/>
      <c r="X790" s="168"/>
      <c r="Y790" s="168"/>
      <c r="Z790" s="168"/>
      <c r="AA790" s="168"/>
      <c r="AB790" s="168"/>
      <c r="AC790" s="168"/>
      <c r="AD790" s="168"/>
    </row>
    <row r="791" spans="16:30">
      <c r="P791" s="168"/>
      <c r="Q791" s="168"/>
      <c r="R791" s="168"/>
      <c r="S791" s="168"/>
      <c r="T791" s="168"/>
      <c r="U791" s="168"/>
      <c r="V791" s="168"/>
      <c r="W791" s="168"/>
      <c r="X791" s="168"/>
      <c r="Y791" s="168"/>
      <c r="Z791" s="168"/>
      <c r="AA791" s="168"/>
      <c r="AB791" s="168"/>
      <c r="AC791" s="168"/>
      <c r="AD791" s="168"/>
    </row>
    <row r="792" spans="16:30">
      <c r="P792" s="168"/>
      <c r="Q792" s="168"/>
      <c r="R792" s="168"/>
      <c r="S792" s="168"/>
      <c r="T792" s="168"/>
      <c r="U792" s="168"/>
      <c r="V792" s="168"/>
      <c r="W792" s="168"/>
      <c r="X792" s="168"/>
      <c r="Y792" s="168"/>
      <c r="Z792" s="168"/>
      <c r="AA792" s="168"/>
      <c r="AB792" s="168"/>
      <c r="AC792" s="168"/>
      <c r="AD792" s="168"/>
    </row>
    <row r="793" spans="16:30">
      <c r="P793" s="168"/>
      <c r="Q793" s="168"/>
      <c r="R793" s="168"/>
      <c r="S793" s="168"/>
      <c r="T793" s="168"/>
      <c r="U793" s="168"/>
      <c r="V793" s="168"/>
      <c r="W793" s="168"/>
      <c r="X793" s="168"/>
      <c r="Y793" s="168"/>
      <c r="Z793" s="168"/>
      <c r="AA793" s="168"/>
      <c r="AB793" s="168"/>
      <c r="AC793" s="168"/>
      <c r="AD793" s="168"/>
    </row>
    <row r="794" spans="16:30">
      <c r="P794" s="168"/>
      <c r="Q794" s="168"/>
      <c r="R794" s="168"/>
      <c r="S794" s="168"/>
      <c r="T794" s="168"/>
      <c r="U794" s="168"/>
      <c r="V794" s="168"/>
      <c r="W794" s="168"/>
      <c r="X794" s="168"/>
      <c r="Y794" s="168"/>
      <c r="Z794" s="168"/>
      <c r="AA794" s="168"/>
      <c r="AB794" s="168"/>
      <c r="AC794" s="168"/>
      <c r="AD794" s="168"/>
    </row>
    <row r="795" spans="16:30">
      <c r="P795" s="168"/>
      <c r="Q795" s="168"/>
      <c r="R795" s="168"/>
      <c r="S795" s="168"/>
      <c r="T795" s="168"/>
      <c r="U795" s="168"/>
      <c r="V795" s="168"/>
      <c r="W795" s="168"/>
      <c r="X795" s="168"/>
      <c r="Y795" s="168"/>
      <c r="Z795" s="168"/>
      <c r="AA795" s="168"/>
      <c r="AB795" s="168"/>
      <c r="AC795" s="168"/>
      <c r="AD795" s="168"/>
    </row>
    <row r="796" spans="16:30">
      <c r="P796" s="168"/>
      <c r="Q796" s="168"/>
      <c r="R796" s="168"/>
      <c r="S796" s="168"/>
      <c r="T796" s="168"/>
      <c r="U796" s="168"/>
      <c r="V796" s="168"/>
      <c r="W796" s="168"/>
      <c r="X796" s="168"/>
      <c r="Y796" s="168"/>
      <c r="Z796" s="168"/>
      <c r="AA796" s="168"/>
      <c r="AB796" s="168"/>
      <c r="AC796" s="168"/>
      <c r="AD796" s="168"/>
    </row>
    <row r="797" spans="16:30">
      <c r="P797" s="168"/>
      <c r="Q797" s="168"/>
      <c r="R797" s="168"/>
      <c r="S797" s="168"/>
      <c r="T797" s="168"/>
      <c r="U797" s="168"/>
      <c r="V797" s="168"/>
      <c r="W797" s="168"/>
      <c r="X797" s="168"/>
      <c r="Y797" s="168"/>
      <c r="Z797" s="168"/>
      <c r="AA797" s="168"/>
      <c r="AB797" s="168"/>
      <c r="AC797" s="168"/>
      <c r="AD797" s="168"/>
    </row>
    <row r="798" spans="16:30">
      <c r="P798" s="168"/>
      <c r="Q798" s="168"/>
      <c r="R798" s="168"/>
      <c r="S798" s="168"/>
      <c r="T798" s="168"/>
      <c r="U798" s="168"/>
      <c r="V798" s="168"/>
      <c r="W798" s="168"/>
      <c r="X798" s="168"/>
      <c r="Y798" s="168"/>
      <c r="Z798" s="168"/>
      <c r="AA798" s="168"/>
      <c r="AB798" s="168"/>
      <c r="AC798" s="168"/>
      <c r="AD798" s="168"/>
    </row>
    <row r="799" spans="16:30">
      <c r="P799" s="168"/>
      <c r="Q799" s="168"/>
      <c r="R799" s="168"/>
      <c r="S799" s="168"/>
      <c r="T799" s="168"/>
      <c r="U799" s="168"/>
      <c r="V799" s="168"/>
      <c r="W799" s="168"/>
      <c r="X799" s="168"/>
      <c r="Y799" s="168"/>
      <c r="Z799" s="168"/>
      <c r="AA799" s="168"/>
      <c r="AB799" s="168"/>
      <c r="AC799" s="168"/>
      <c r="AD799" s="168"/>
    </row>
    <row r="800" spans="16:30">
      <c r="P800" s="168"/>
      <c r="Q800" s="168"/>
      <c r="R800" s="168"/>
      <c r="S800" s="168"/>
      <c r="T800" s="168"/>
      <c r="U800" s="168"/>
      <c r="V800" s="168"/>
      <c r="W800" s="168"/>
      <c r="X800" s="168"/>
      <c r="Y800" s="168"/>
      <c r="Z800" s="168"/>
      <c r="AA800" s="168"/>
      <c r="AB800" s="168"/>
      <c r="AC800" s="168"/>
      <c r="AD800" s="168"/>
    </row>
    <row r="801" spans="16:30">
      <c r="P801" s="168"/>
      <c r="Q801" s="168"/>
      <c r="R801" s="168"/>
      <c r="S801" s="168"/>
      <c r="T801" s="168"/>
      <c r="U801" s="168"/>
      <c r="V801" s="168"/>
      <c r="W801" s="168"/>
      <c r="X801" s="168"/>
      <c r="Y801" s="168"/>
      <c r="Z801" s="168"/>
      <c r="AA801" s="168"/>
      <c r="AB801" s="168"/>
      <c r="AC801" s="168"/>
      <c r="AD801" s="168"/>
    </row>
    <row r="802" spans="16:30">
      <c r="P802" s="168"/>
      <c r="Q802" s="168"/>
      <c r="R802" s="168"/>
      <c r="S802" s="168"/>
      <c r="T802" s="168"/>
      <c r="U802" s="168"/>
      <c r="V802" s="168"/>
      <c r="W802" s="168"/>
      <c r="X802" s="168"/>
      <c r="Y802" s="168"/>
      <c r="Z802" s="168"/>
      <c r="AA802" s="168"/>
      <c r="AB802" s="168"/>
      <c r="AC802" s="168"/>
      <c r="AD802" s="168"/>
    </row>
    <row r="803" spans="16:30">
      <c r="P803" s="168"/>
      <c r="Q803" s="168"/>
      <c r="R803" s="168"/>
      <c r="S803" s="168"/>
      <c r="T803" s="168"/>
      <c r="U803" s="168"/>
      <c r="V803" s="168"/>
      <c r="W803" s="168"/>
      <c r="X803" s="168"/>
      <c r="Y803" s="168"/>
      <c r="Z803" s="168"/>
      <c r="AA803" s="168"/>
      <c r="AB803" s="168"/>
      <c r="AC803" s="168"/>
      <c r="AD803" s="168"/>
    </row>
    <row r="804" spans="16:30">
      <c r="P804" s="168"/>
      <c r="Q804" s="168"/>
      <c r="R804" s="168"/>
      <c r="S804" s="168"/>
      <c r="T804" s="168"/>
      <c r="U804" s="168"/>
      <c r="V804" s="168"/>
      <c r="W804" s="168"/>
      <c r="X804" s="168"/>
      <c r="Y804" s="168"/>
      <c r="Z804" s="168"/>
      <c r="AA804" s="168"/>
      <c r="AB804" s="168"/>
      <c r="AC804" s="168"/>
      <c r="AD804" s="168"/>
    </row>
    <row r="805" spans="16:30">
      <c r="P805" s="168"/>
      <c r="Q805" s="168"/>
      <c r="R805" s="168"/>
      <c r="S805" s="168"/>
      <c r="T805" s="168"/>
      <c r="U805" s="168"/>
      <c r="V805" s="168"/>
      <c r="W805" s="168"/>
      <c r="X805" s="168"/>
      <c r="Y805" s="168"/>
      <c r="Z805" s="168"/>
      <c r="AA805" s="168"/>
      <c r="AB805" s="168"/>
      <c r="AC805" s="168"/>
      <c r="AD805" s="168"/>
    </row>
    <row r="806" spans="16:30">
      <c r="P806" s="168"/>
      <c r="Q806" s="168"/>
      <c r="R806" s="168"/>
      <c r="S806" s="168"/>
      <c r="T806" s="168"/>
      <c r="U806" s="168"/>
      <c r="V806" s="168"/>
      <c r="W806" s="168"/>
      <c r="X806" s="168"/>
      <c r="Y806" s="168"/>
      <c r="Z806" s="168"/>
      <c r="AA806" s="168"/>
      <c r="AB806" s="168"/>
      <c r="AC806" s="168"/>
      <c r="AD806" s="168"/>
    </row>
    <row r="807" spans="16:30">
      <c r="P807" s="168"/>
      <c r="Q807" s="168"/>
      <c r="R807" s="168"/>
      <c r="S807" s="168"/>
      <c r="T807" s="168"/>
      <c r="U807" s="168"/>
      <c r="V807" s="168"/>
      <c r="W807" s="168"/>
      <c r="X807" s="168"/>
      <c r="Y807" s="168"/>
      <c r="Z807" s="168"/>
      <c r="AA807" s="168"/>
      <c r="AB807" s="168"/>
      <c r="AC807" s="168"/>
      <c r="AD807" s="168"/>
    </row>
    <row r="808" spans="16:30">
      <c r="P808" s="168"/>
      <c r="Q808" s="168"/>
      <c r="R808" s="168"/>
      <c r="S808" s="168"/>
      <c r="T808" s="168"/>
      <c r="U808" s="168"/>
      <c r="V808" s="168"/>
      <c r="W808" s="168"/>
      <c r="X808" s="168"/>
      <c r="Y808" s="168"/>
      <c r="Z808" s="168"/>
      <c r="AA808" s="168"/>
      <c r="AB808" s="168"/>
      <c r="AC808" s="168"/>
      <c r="AD808" s="168"/>
    </row>
    <row r="809" spans="16:30">
      <c r="P809" s="168"/>
      <c r="Q809" s="168"/>
      <c r="R809" s="168"/>
      <c r="S809" s="168"/>
      <c r="T809" s="168"/>
      <c r="U809" s="168"/>
      <c r="V809" s="168"/>
      <c r="W809" s="168"/>
      <c r="X809" s="168"/>
      <c r="Y809" s="168"/>
      <c r="Z809" s="168"/>
      <c r="AA809" s="168"/>
      <c r="AB809" s="168"/>
      <c r="AC809" s="168"/>
      <c r="AD809" s="168"/>
    </row>
    <row r="810" spans="16:30">
      <c r="P810" s="168"/>
      <c r="Q810" s="168"/>
      <c r="R810" s="168"/>
      <c r="S810" s="168"/>
      <c r="T810" s="168"/>
      <c r="U810" s="168"/>
      <c r="V810" s="168"/>
      <c r="W810" s="168"/>
      <c r="X810" s="168"/>
      <c r="Y810" s="168"/>
      <c r="Z810" s="168"/>
      <c r="AA810" s="168"/>
      <c r="AB810" s="168"/>
      <c r="AC810" s="168"/>
      <c r="AD810" s="168"/>
    </row>
    <row r="811" spans="16:30">
      <c r="P811" s="168"/>
      <c r="Q811" s="168"/>
      <c r="R811" s="168"/>
      <c r="S811" s="168"/>
      <c r="T811" s="168"/>
      <c r="U811" s="168"/>
      <c r="V811" s="168"/>
      <c r="W811" s="168"/>
      <c r="X811" s="168"/>
      <c r="Y811" s="168"/>
      <c r="Z811" s="168"/>
      <c r="AA811" s="168"/>
      <c r="AB811" s="168"/>
      <c r="AC811" s="168"/>
      <c r="AD811" s="168"/>
    </row>
    <row r="812" spans="16:30">
      <c r="P812" s="168"/>
      <c r="Q812" s="168"/>
      <c r="R812" s="168"/>
      <c r="S812" s="168"/>
      <c r="T812" s="168"/>
      <c r="U812" s="168"/>
      <c r="V812" s="168"/>
      <c r="W812" s="168"/>
      <c r="X812" s="168"/>
      <c r="Y812" s="168"/>
      <c r="Z812" s="168"/>
      <c r="AA812" s="168"/>
      <c r="AB812" s="168"/>
      <c r="AC812" s="168"/>
      <c r="AD812" s="168"/>
    </row>
    <row r="813" spans="16:30">
      <c r="P813" s="168"/>
      <c r="Q813" s="168"/>
      <c r="R813" s="168"/>
      <c r="S813" s="168"/>
      <c r="T813" s="168"/>
      <c r="U813" s="168"/>
      <c r="V813" s="168"/>
      <c r="W813" s="168"/>
      <c r="X813" s="168"/>
      <c r="Y813" s="168"/>
      <c r="Z813" s="168"/>
      <c r="AA813" s="168"/>
      <c r="AB813" s="168"/>
      <c r="AC813" s="168"/>
      <c r="AD813" s="168"/>
    </row>
    <row r="814" spans="16:30">
      <c r="P814" s="168"/>
      <c r="Q814" s="168"/>
      <c r="R814" s="168"/>
      <c r="S814" s="168"/>
      <c r="T814" s="168"/>
      <c r="U814" s="168"/>
      <c r="V814" s="168"/>
      <c r="W814" s="168"/>
      <c r="X814" s="168"/>
      <c r="Y814" s="168"/>
      <c r="Z814" s="168"/>
      <c r="AA814" s="168"/>
      <c r="AB814" s="168"/>
      <c r="AC814" s="168"/>
      <c r="AD814" s="168"/>
    </row>
    <row r="815" spans="16:30">
      <c r="P815" s="168"/>
      <c r="Q815" s="168"/>
      <c r="R815" s="168"/>
      <c r="S815" s="168"/>
      <c r="T815" s="168"/>
      <c r="U815" s="168"/>
      <c r="V815" s="168"/>
      <c r="W815" s="168"/>
      <c r="X815" s="168"/>
      <c r="Y815" s="168"/>
      <c r="Z815" s="168"/>
      <c r="AA815" s="168"/>
      <c r="AB815" s="168"/>
      <c r="AC815" s="168"/>
      <c r="AD815" s="168"/>
    </row>
    <row r="816" spans="16:30">
      <c r="P816" s="168"/>
      <c r="Q816" s="168"/>
      <c r="R816" s="168"/>
      <c r="S816" s="168"/>
      <c r="T816" s="168"/>
      <c r="U816" s="168"/>
      <c r="V816" s="168"/>
      <c r="W816" s="168"/>
      <c r="X816" s="168"/>
      <c r="Y816" s="168"/>
      <c r="Z816" s="168"/>
      <c r="AA816" s="168"/>
      <c r="AB816" s="168"/>
      <c r="AC816" s="168"/>
      <c r="AD816" s="168"/>
    </row>
    <row r="817" spans="16:30">
      <c r="P817" s="168"/>
      <c r="Q817" s="168"/>
      <c r="R817" s="168"/>
      <c r="S817" s="168"/>
      <c r="T817" s="168"/>
      <c r="U817" s="168"/>
      <c r="V817" s="168"/>
      <c r="W817" s="168"/>
      <c r="X817" s="168"/>
      <c r="Y817" s="168"/>
      <c r="Z817" s="168"/>
      <c r="AA817" s="168"/>
      <c r="AB817" s="168"/>
      <c r="AC817" s="168"/>
      <c r="AD817" s="168"/>
    </row>
    <row r="818" spans="16:30">
      <c r="P818" s="168"/>
      <c r="Q818" s="168"/>
      <c r="R818" s="168"/>
      <c r="S818" s="168"/>
      <c r="T818" s="168"/>
      <c r="U818" s="168"/>
      <c r="V818" s="168"/>
      <c r="W818" s="168"/>
      <c r="X818" s="168"/>
      <c r="Y818" s="168"/>
      <c r="Z818" s="168"/>
      <c r="AA818" s="168"/>
      <c r="AB818" s="168"/>
      <c r="AC818" s="168"/>
      <c r="AD818" s="168"/>
    </row>
    <row r="819" spans="16:30">
      <c r="P819" s="168"/>
      <c r="Q819" s="168"/>
      <c r="R819" s="168"/>
      <c r="S819" s="168"/>
      <c r="T819" s="168"/>
      <c r="U819" s="168"/>
      <c r="V819" s="168"/>
      <c r="W819" s="168"/>
      <c r="X819" s="168"/>
      <c r="Y819" s="168"/>
      <c r="Z819" s="168"/>
      <c r="AA819" s="168"/>
      <c r="AB819" s="168"/>
      <c r="AC819" s="168"/>
      <c r="AD819" s="168"/>
    </row>
    <row r="820" spans="16:30">
      <c r="P820" s="168"/>
      <c r="Q820" s="168"/>
      <c r="R820" s="168"/>
      <c r="S820" s="168"/>
      <c r="T820" s="168"/>
      <c r="U820" s="168"/>
      <c r="V820" s="168"/>
      <c r="W820" s="168"/>
      <c r="X820" s="168"/>
      <c r="Y820" s="168"/>
      <c r="Z820" s="168"/>
      <c r="AA820" s="168"/>
      <c r="AB820" s="168"/>
      <c r="AC820" s="168"/>
      <c r="AD820" s="168"/>
    </row>
    <row r="821" spans="16:30">
      <c r="P821" s="168"/>
      <c r="Q821" s="168"/>
      <c r="R821" s="168"/>
      <c r="S821" s="168"/>
      <c r="T821" s="168"/>
      <c r="U821" s="168"/>
      <c r="V821" s="168"/>
      <c r="W821" s="168"/>
      <c r="X821" s="168"/>
      <c r="Y821" s="168"/>
      <c r="Z821" s="168"/>
      <c r="AA821" s="168"/>
      <c r="AB821" s="168"/>
      <c r="AC821" s="168"/>
      <c r="AD821" s="168"/>
    </row>
    <row r="822" spans="16:30">
      <c r="P822" s="168"/>
      <c r="Q822" s="168"/>
      <c r="R822" s="168"/>
      <c r="S822" s="168"/>
      <c r="T822" s="168"/>
      <c r="U822" s="168"/>
      <c r="V822" s="168"/>
      <c r="W822" s="168"/>
      <c r="X822" s="168"/>
      <c r="Y822" s="168"/>
      <c r="Z822" s="168"/>
      <c r="AA822" s="168"/>
      <c r="AB822" s="168"/>
      <c r="AC822" s="168"/>
      <c r="AD822" s="168"/>
    </row>
    <row r="823" spans="16:30">
      <c r="P823" s="168"/>
      <c r="Q823" s="168"/>
      <c r="R823" s="168"/>
      <c r="S823" s="168"/>
      <c r="T823" s="168"/>
      <c r="U823" s="168"/>
      <c r="V823" s="168"/>
      <c r="W823" s="168"/>
      <c r="X823" s="168"/>
      <c r="Y823" s="168"/>
      <c r="Z823" s="168"/>
      <c r="AA823" s="168"/>
      <c r="AB823" s="168"/>
      <c r="AC823" s="168"/>
      <c r="AD823" s="168"/>
    </row>
    <row r="824" spans="16:30">
      <c r="P824" s="168"/>
      <c r="Q824" s="168"/>
      <c r="R824" s="168"/>
      <c r="S824" s="168"/>
      <c r="T824" s="168"/>
      <c r="U824" s="168"/>
      <c r="V824" s="168"/>
      <c r="W824" s="168"/>
      <c r="X824" s="168"/>
      <c r="Y824" s="168"/>
      <c r="Z824" s="168"/>
      <c r="AA824" s="168"/>
      <c r="AB824" s="168"/>
      <c r="AC824" s="168"/>
      <c r="AD824" s="168"/>
    </row>
    <row r="825" spans="16:30">
      <c r="P825" s="168"/>
      <c r="Q825" s="168"/>
      <c r="R825" s="168"/>
      <c r="S825" s="168"/>
      <c r="T825" s="168"/>
      <c r="U825" s="168"/>
      <c r="V825" s="168"/>
      <c r="W825" s="168"/>
      <c r="X825" s="168"/>
      <c r="Y825" s="168"/>
      <c r="Z825" s="168"/>
      <c r="AA825" s="168"/>
      <c r="AB825" s="168"/>
      <c r="AC825" s="168"/>
      <c r="AD825" s="168"/>
    </row>
    <row r="826" spans="16:30">
      <c r="P826" s="168"/>
      <c r="Q826" s="168"/>
      <c r="R826" s="168"/>
      <c r="S826" s="168"/>
      <c r="T826" s="168"/>
      <c r="U826" s="168"/>
      <c r="V826" s="168"/>
      <c r="W826" s="168"/>
      <c r="X826" s="168"/>
      <c r="Y826" s="168"/>
      <c r="Z826" s="168"/>
      <c r="AA826" s="168"/>
      <c r="AB826" s="168"/>
      <c r="AC826" s="168"/>
      <c r="AD826" s="168"/>
    </row>
    <row r="827" spans="16:30">
      <c r="P827" s="168"/>
      <c r="Q827" s="168"/>
      <c r="R827" s="168"/>
      <c r="S827" s="168"/>
      <c r="T827" s="168"/>
      <c r="U827" s="168"/>
      <c r="V827" s="168"/>
      <c r="W827" s="168"/>
      <c r="X827" s="168"/>
      <c r="Y827" s="168"/>
      <c r="Z827" s="168"/>
      <c r="AA827" s="168"/>
      <c r="AB827" s="168"/>
      <c r="AC827" s="168"/>
      <c r="AD827" s="168"/>
    </row>
    <row r="828" spans="16:30">
      <c r="P828" s="168"/>
      <c r="Q828" s="168"/>
      <c r="R828" s="168"/>
      <c r="S828" s="168"/>
      <c r="T828" s="168"/>
      <c r="U828" s="168"/>
      <c r="V828" s="168"/>
      <c r="W828" s="168"/>
      <c r="X828" s="168"/>
      <c r="Y828" s="168"/>
      <c r="Z828" s="168"/>
      <c r="AA828" s="168"/>
      <c r="AB828" s="168"/>
      <c r="AC828" s="168"/>
      <c r="AD828" s="168"/>
    </row>
    <row r="829" spans="16:30">
      <c r="P829" s="168"/>
      <c r="Q829" s="168"/>
      <c r="R829" s="168"/>
      <c r="S829" s="168"/>
      <c r="T829" s="168"/>
      <c r="U829" s="168"/>
      <c r="V829" s="168"/>
      <c r="W829" s="168"/>
      <c r="X829" s="168"/>
      <c r="Y829" s="168"/>
      <c r="Z829" s="168"/>
      <c r="AA829" s="168"/>
      <c r="AB829" s="168"/>
      <c r="AC829" s="168"/>
      <c r="AD829" s="168"/>
    </row>
    <row r="830" spans="16:30">
      <c r="P830" s="168"/>
      <c r="Q830" s="168"/>
      <c r="R830" s="168"/>
      <c r="S830" s="168"/>
      <c r="T830" s="168"/>
      <c r="U830" s="168"/>
      <c r="V830" s="168"/>
      <c r="W830" s="168"/>
      <c r="X830" s="168"/>
      <c r="Y830" s="168"/>
      <c r="Z830" s="168"/>
      <c r="AA830" s="168"/>
      <c r="AB830" s="168"/>
      <c r="AC830" s="168"/>
      <c r="AD830" s="168"/>
    </row>
    <row r="831" spans="16:30">
      <c r="P831" s="168"/>
      <c r="Q831" s="168"/>
      <c r="R831" s="168"/>
      <c r="S831" s="168"/>
      <c r="T831" s="168"/>
      <c r="U831" s="168"/>
      <c r="V831" s="168"/>
      <c r="W831" s="168"/>
      <c r="X831" s="168"/>
      <c r="Y831" s="168"/>
      <c r="Z831" s="168"/>
      <c r="AA831" s="168"/>
      <c r="AB831" s="168"/>
      <c r="AC831" s="168"/>
      <c r="AD831" s="168"/>
    </row>
    <row r="832" spans="16:30">
      <c r="P832" s="168"/>
      <c r="Q832" s="168"/>
      <c r="R832" s="168"/>
      <c r="S832" s="168"/>
      <c r="T832" s="168"/>
      <c r="U832" s="168"/>
      <c r="V832" s="168"/>
      <c r="W832" s="168"/>
      <c r="X832" s="168"/>
      <c r="Y832" s="168"/>
      <c r="Z832" s="168"/>
      <c r="AA832" s="168"/>
      <c r="AB832" s="168"/>
      <c r="AC832" s="168"/>
      <c r="AD832" s="168"/>
    </row>
    <row r="833" spans="16:30">
      <c r="P833" s="168"/>
      <c r="Q833" s="168"/>
      <c r="R833" s="168"/>
      <c r="S833" s="168"/>
      <c r="T833" s="168"/>
      <c r="U833" s="168"/>
      <c r="V833" s="168"/>
      <c r="W833" s="168"/>
      <c r="X833" s="168"/>
      <c r="Y833" s="168"/>
      <c r="Z833" s="168"/>
      <c r="AA833" s="168"/>
      <c r="AB833" s="168"/>
      <c r="AC833" s="168"/>
      <c r="AD833" s="168"/>
    </row>
    <row r="834" spans="16:30">
      <c r="P834" s="168"/>
      <c r="Q834" s="168"/>
      <c r="R834" s="168"/>
      <c r="S834" s="168"/>
      <c r="T834" s="168"/>
      <c r="U834" s="168"/>
      <c r="V834" s="168"/>
      <c r="W834" s="168"/>
      <c r="X834" s="168"/>
      <c r="Y834" s="168"/>
      <c r="Z834" s="168"/>
      <c r="AA834" s="168"/>
      <c r="AB834" s="168"/>
      <c r="AC834" s="168"/>
      <c r="AD834" s="168"/>
    </row>
    <row r="835" spans="16:30">
      <c r="P835" s="168"/>
      <c r="Q835" s="168"/>
      <c r="R835" s="168"/>
      <c r="S835" s="168"/>
      <c r="T835" s="168"/>
      <c r="U835" s="168"/>
      <c r="V835" s="168"/>
      <c r="W835" s="168"/>
      <c r="X835" s="168"/>
      <c r="Y835" s="168"/>
      <c r="Z835" s="168"/>
      <c r="AA835" s="168"/>
      <c r="AB835" s="168"/>
      <c r="AC835" s="168"/>
      <c r="AD835" s="168"/>
    </row>
    <row r="836" spans="16:30">
      <c r="P836" s="168"/>
      <c r="Q836" s="168"/>
      <c r="R836" s="168"/>
      <c r="S836" s="168"/>
      <c r="T836" s="168"/>
      <c r="U836" s="168"/>
      <c r="V836" s="168"/>
      <c r="W836" s="168"/>
      <c r="X836" s="168"/>
      <c r="Y836" s="168"/>
      <c r="Z836" s="168"/>
      <c r="AA836" s="168"/>
      <c r="AB836" s="168"/>
      <c r="AC836" s="168"/>
      <c r="AD836" s="168"/>
    </row>
    <row r="837" spans="16:30">
      <c r="P837" s="168"/>
      <c r="Q837" s="168"/>
      <c r="R837" s="168"/>
      <c r="S837" s="168"/>
      <c r="T837" s="168"/>
      <c r="U837" s="168"/>
      <c r="V837" s="168"/>
      <c r="W837" s="168"/>
      <c r="X837" s="168"/>
      <c r="Y837" s="168"/>
      <c r="Z837" s="168"/>
      <c r="AA837" s="168"/>
      <c r="AB837" s="168"/>
      <c r="AC837" s="168"/>
      <c r="AD837" s="168"/>
    </row>
    <row r="838" spans="16:30">
      <c r="P838" s="168"/>
      <c r="Q838" s="168"/>
      <c r="R838" s="168"/>
      <c r="S838" s="168"/>
      <c r="T838" s="168"/>
      <c r="U838" s="168"/>
      <c r="V838" s="168"/>
      <c r="W838" s="168"/>
      <c r="X838" s="168"/>
      <c r="Y838" s="168"/>
      <c r="Z838" s="168"/>
      <c r="AA838" s="168"/>
      <c r="AB838" s="168"/>
      <c r="AC838" s="168"/>
      <c r="AD838" s="168"/>
    </row>
    <row r="839" spans="16:30">
      <c r="P839" s="168"/>
      <c r="Q839" s="168"/>
      <c r="R839" s="168"/>
      <c r="S839" s="168"/>
      <c r="T839" s="168"/>
      <c r="U839" s="168"/>
      <c r="V839" s="168"/>
      <c r="W839" s="168"/>
      <c r="X839" s="168"/>
      <c r="Y839" s="168"/>
      <c r="Z839" s="168"/>
      <c r="AA839" s="168"/>
      <c r="AB839" s="168"/>
      <c r="AC839" s="168"/>
      <c r="AD839" s="168"/>
    </row>
    <row r="840" spans="16:30">
      <c r="P840" s="168"/>
      <c r="Q840" s="168"/>
      <c r="R840" s="168"/>
      <c r="S840" s="168"/>
      <c r="T840" s="168"/>
      <c r="U840" s="168"/>
      <c r="V840" s="168"/>
      <c r="W840" s="168"/>
      <c r="X840" s="168"/>
      <c r="Y840" s="168"/>
      <c r="Z840" s="168"/>
      <c r="AA840" s="168"/>
      <c r="AB840" s="168"/>
      <c r="AC840" s="168"/>
      <c r="AD840" s="168"/>
    </row>
    <row r="841" spans="16:30">
      <c r="P841" s="168"/>
      <c r="Q841" s="168"/>
      <c r="R841" s="168"/>
      <c r="S841" s="168"/>
      <c r="T841" s="168"/>
      <c r="U841" s="168"/>
      <c r="V841" s="168"/>
      <c r="W841" s="168"/>
      <c r="X841" s="168"/>
      <c r="Y841" s="168"/>
      <c r="Z841" s="168"/>
      <c r="AA841" s="168"/>
      <c r="AB841" s="168"/>
      <c r="AC841" s="168"/>
      <c r="AD841" s="168"/>
    </row>
    <row r="842" spans="16:30">
      <c r="P842" s="168"/>
      <c r="Q842" s="168"/>
      <c r="R842" s="168"/>
      <c r="S842" s="168"/>
      <c r="T842" s="168"/>
      <c r="U842" s="168"/>
      <c r="V842" s="168"/>
      <c r="W842" s="168"/>
      <c r="X842" s="168"/>
      <c r="Y842" s="168"/>
      <c r="Z842" s="168"/>
      <c r="AA842" s="168"/>
      <c r="AB842" s="168"/>
      <c r="AC842" s="168"/>
      <c r="AD842" s="168"/>
    </row>
    <row r="843" spans="16:30">
      <c r="P843" s="168"/>
      <c r="Q843" s="168"/>
      <c r="R843" s="168"/>
      <c r="S843" s="168"/>
      <c r="T843" s="168"/>
      <c r="U843" s="168"/>
      <c r="V843" s="168"/>
      <c r="W843" s="168"/>
      <c r="X843" s="168"/>
      <c r="Y843" s="168"/>
      <c r="Z843" s="168"/>
      <c r="AA843" s="168"/>
      <c r="AB843" s="168"/>
      <c r="AC843" s="168"/>
      <c r="AD843" s="168"/>
    </row>
    <row r="844" spans="16:30">
      <c r="P844" s="168"/>
      <c r="Q844" s="168"/>
      <c r="R844" s="168"/>
      <c r="S844" s="168"/>
      <c r="T844" s="168"/>
      <c r="U844" s="168"/>
      <c r="V844" s="168"/>
      <c r="W844" s="168"/>
      <c r="X844" s="168"/>
      <c r="Y844" s="168"/>
      <c r="Z844" s="168"/>
      <c r="AA844" s="168"/>
      <c r="AB844" s="168"/>
      <c r="AC844" s="168"/>
      <c r="AD844" s="168"/>
    </row>
    <row r="845" spans="16:30">
      <c r="P845" s="168"/>
      <c r="Q845" s="168"/>
      <c r="R845" s="168"/>
      <c r="S845" s="168"/>
      <c r="T845" s="168"/>
      <c r="U845" s="168"/>
      <c r="V845" s="168"/>
      <c r="W845" s="168"/>
      <c r="X845" s="168"/>
      <c r="Y845" s="168"/>
      <c r="Z845" s="168"/>
      <c r="AA845" s="168"/>
      <c r="AB845" s="168"/>
      <c r="AC845" s="168"/>
      <c r="AD845" s="168"/>
    </row>
    <row r="846" spans="16:30">
      <c r="P846" s="168"/>
      <c r="Q846" s="168"/>
      <c r="R846" s="168"/>
      <c r="S846" s="168"/>
      <c r="T846" s="168"/>
      <c r="U846" s="168"/>
      <c r="V846" s="168"/>
      <c r="W846" s="168"/>
      <c r="X846" s="168"/>
      <c r="Y846" s="168"/>
      <c r="Z846" s="168"/>
      <c r="AA846" s="168"/>
      <c r="AB846" s="168"/>
      <c r="AC846" s="168"/>
      <c r="AD846" s="168"/>
    </row>
    <row r="847" spans="16:30">
      <c r="P847" s="168"/>
      <c r="Q847" s="168"/>
      <c r="R847" s="168"/>
      <c r="S847" s="168"/>
      <c r="T847" s="168"/>
      <c r="U847" s="168"/>
      <c r="V847" s="168"/>
      <c r="W847" s="168"/>
      <c r="X847" s="168"/>
      <c r="Y847" s="168"/>
      <c r="Z847" s="168"/>
      <c r="AA847" s="168"/>
      <c r="AB847" s="168"/>
      <c r="AC847" s="168"/>
      <c r="AD847" s="168"/>
    </row>
    <row r="848" spans="16:30">
      <c r="P848" s="168"/>
      <c r="Q848" s="168"/>
      <c r="R848" s="168"/>
      <c r="S848" s="168"/>
      <c r="T848" s="168"/>
      <c r="U848" s="168"/>
      <c r="V848" s="168"/>
      <c r="W848" s="168"/>
      <c r="X848" s="168"/>
      <c r="Y848" s="168"/>
      <c r="Z848" s="168"/>
      <c r="AA848" s="168"/>
      <c r="AB848" s="168"/>
      <c r="AC848" s="168"/>
      <c r="AD848" s="168"/>
    </row>
    <row r="849" spans="16:30">
      <c r="P849" s="168"/>
      <c r="Q849" s="168"/>
      <c r="R849" s="168"/>
      <c r="S849" s="168"/>
      <c r="T849" s="168"/>
      <c r="U849" s="168"/>
      <c r="V849" s="168"/>
      <c r="W849" s="168"/>
      <c r="X849" s="168"/>
      <c r="Y849" s="168"/>
      <c r="Z849" s="168"/>
      <c r="AA849" s="168"/>
      <c r="AB849" s="168"/>
      <c r="AC849" s="168"/>
      <c r="AD849" s="168"/>
    </row>
    <row r="850" spans="16:30">
      <c r="P850" s="168"/>
      <c r="Q850" s="168"/>
      <c r="R850" s="168"/>
      <c r="S850" s="168"/>
      <c r="T850" s="168"/>
      <c r="U850" s="168"/>
      <c r="V850" s="168"/>
      <c r="W850" s="168"/>
      <c r="X850" s="168"/>
      <c r="Y850" s="168"/>
      <c r="Z850" s="168"/>
      <c r="AA850" s="168"/>
      <c r="AB850" s="168"/>
      <c r="AC850" s="168"/>
      <c r="AD850" s="168"/>
    </row>
    <row r="851" spans="16:30">
      <c r="P851" s="168"/>
      <c r="Q851" s="168"/>
      <c r="R851" s="168"/>
      <c r="S851" s="168"/>
      <c r="T851" s="168"/>
      <c r="U851" s="168"/>
      <c r="V851" s="168"/>
      <c r="W851" s="168"/>
      <c r="X851" s="168"/>
      <c r="Y851" s="168"/>
      <c r="Z851" s="168"/>
      <c r="AA851" s="168"/>
      <c r="AB851" s="168"/>
      <c r="AC851" s="168"/>
      <c r="AD851" s="168"/>
    </row>
    <row r="852" spans="16:30">
      <c r="P852" s="168"/>
      <c r="Q852" s="168"/>
      <c r="R852" s="168"/>
      <c r="S852" s="168"/>
      <c r="T852" s="168"/>
      <c r="U852" s="168"/>
      <c r="V852" s="168"/>
      <c r="W852" s="168"/>
      <c r="X852" s="168"/>
      <c r="Y852" s="168"/>
      <c r="Z852" s="168"/>
      <c r="AA852" s="168"/>
      <c r="AB852" s="168"/>
      <c r="AC852" s="168"/>
      <c r="AD852" s="168"/>
    </row>
    <row r="853" spans="16:30">
      <c r="P853" s="168"/>
      <c r="Q853" s="168"/>
      <c r="R853" s="168"/>
      <c r="S853" s="168"/>
      <c r="T853" s="168"/>
      <c r="U853" s="168"/>
      <c r="V853" s="168"/>
      <c r="W853" s="168"/>
      <c r="X853" s="168"/>
      <c r="Y853" s="168"/>
      <c r="Z853" s="168"/>
      <c r="AA853" s="168"/>
      <c r="AB853" s="168"/>
      <c r="AC853" s="168"/>
      <c r="AD853" s="168"/>
    </row>
    <row r="854" spans="16:30">
      <c r="P854" s="168"/>
      <c r="Q854" s="168"/>
      <c r="R854" s="168"/>
      <c r="S854" s="168"/>
      <c r="T854" s="168"/>
      <c r="U854" s="168"/>
      <c r="V854" s="168"/>
      <c r="W854" s="168"/>
      <c r="X854" s="168"/>
      <c r="Y854" s="168"/>
      <c r="Z854" s="168"/>
      <c r="AA854" s="168"/>
      <c r="AB854" s="168"/>
      <c r="AC854" s="168"/>
      <c r="AD854" s="168"/>
    </row>
    <row r="855" spans="16:30">
      <c r="P855" s="168"/>
      <c r="Q855" s="168"/>
      <c r="R855" s="168"/>
      <c r="S855" s="168"/>
      <c r="T855" s="168"/>
      <c r="U855" s="168"/>
      <c r="V855" s="168"/>
      <c r="W855" s="168"/>
      <c r="X855" s="168"/>
      <c r="Y855" s="168"/>
      <c r="Z855" s="168"/>
      <c r="AA855" s="168"/>
      <c r="AB855" s="168"/>
      <c r="AC855" s="168"/>
      <c r="AD855" s="168"/>
    </row>
    <row r="856" spans="16:30">
      <c r="P856" s="168"/>
      <c r="Q856" s="168"/>
      <c r="R856" s="168"/>
      <c r="S856" s="168"/>
      <c r="T856" s="168"/>
      <c r="U856" s="168"/>
      <c r="V856" s="168"/>
      <c r="W856" s="168"/>
      <c r="X856" s="168"/>
      <c r="Y856" s="168"/>
      <c r="Z856" s="168"/>
      <c r="AA856" s="168"/>
      <c r="AB856" s="168"/>
      <c r="AC856" s="168"/>
      <c r="AD856" s="168"/>
    </row>
    <row r="857" spans="16:30">
      <c r="P857" s="168"/>
      <c r="Q857" s="168"/>
      <c r="R857" s="168"/>
      <c r="S857" s="168"/>
      <c r="T857" s="168"/>
      <c r="U857" s="168"/>
      <c r="V857" s="168"/>
      <c r="W857" s="168"/>
      <c r="X857" s="168"/>
      <c r="Y857" s="168"/>
      <c r="Z857" s="168"/>
      <c r="AA857" s="168"/>
      <c r="AB857" s="168"/>
      <c r="AC857" s="168"/>
      <c r="AD857" s="168"/>
    </row>
    <row r="858" spans="16:30">
      <c r="P858" s="168"/>
      <c r="Q858" s="168"/>
      <c r="R858" s="168"/>
      <c r="S858" s="168"/>
      <c r="T858" s="168"/>
      <c r="U858" s="168"/>
      <c r="V858" s="168"/>
      <c r="W858" s="168"/>
      <c r="X858" s="168"/>
      <c r="Y858" s="168"/>
      <c r="Z858" s="168"/>
      <c r="AA858" s="168"/>
      <c r="AB858" s="168"/>
      <c r="AC858" s="168"/>
      <c r="AD858" s="168"/>
    </row>
    <row r="859" spans="16:30">
      <c r="P859" s="168"/>
      <c r="Q859" s="168"/>
      <c r="R859" s="168"/>
      <c r="S859" s="168"/>
      <c r="T859" s="168"/>
      <c r="U859" s="168"/>
      <c r="V859" s="168"/>
      <c r="W859" s="168"/>
      <c r="X859" s="168"/>
      <c r="Y859" s="168"/>
      <c r="Z859" s="168"/>
      <c r="AA859" s="168"/>
      <c r="AB859" s="168"/>
      <c r="AC859" s="168"/>
      <c r="AD859" s="168"/>
    </row>
    <row r="860" spans="16:30">
      <c r="P860" s="168"/>
      <c r="Q860" s="168"/>
      <c r="R860" s="168"/>
      <c r="S860" s="168"/>
      <c r="T860" s="168"/>
      <c r="U860" s="168"/>
      <c r="V860" s="168"/>
      <c r="W860" s="168"/>
      <c r="X860" s="168"/>
      <c r="Y860" s="168"/>
      <c r="Z860" s="168"/>
      <c r="AA860" s="168"/>
      <c r="AB860" s="168"/>
      <c r="AC860" s="168"/>
      <c r="AD860" s="168"/>
    </row>
    <row r="861" spans="16:30">
      <c r="P861" s="168"/>
      <c r="Q861" s="168"/>
      <c r="R861" s="168"/>
      <c r="S861" s="168"/>
      <c r="T861" s="168"/>
      <c r="U861" s="168"/>
      <c r="V861" s="168"/>
      <c r="W861" s="168"/>
      <c r="X861" s="168"/>
      <c r="Y861" s="168"/>
      <c r="Z861" s="168"/>
      <c r="AA861" s="168"/>
      <c r="AB861" s="168"/>
      <c r="AC861" s="168"/>
      <c r="AD861" s="168"/>
    </row>
    <row r="862" spans="16:30">
      <c r="P862" s="168"/>
      <c r="Q862" s="168"/>
      <c r="R862" s="168"/>
      <c r="S862" s="168"/>
      <c r="T862" s="168"/>
      <c r="U862" s="168"/>
      <c r="V862" s="168"/>
      <c r="W862" s="168"/>
      <c r="X862" s="168"/>
      <c r="Y862" s="168"/>
      <c r="Z862" s="168"/>
      <c r="AA862" s="168"/>
      <c r="AB862" s="168"/>
      <c r="AC862" s="168"/>
      <c r="AD862" s="168"/>
    </row>
    <row r="863" spans="16:30">
      <c r="P863" s="168"/>
      <c r="Q863" s="168"/>
      <c r="R863" s="168"/>
      <c r="S863" s="168"/>
      <c r="T863" s="168"/>
      <c r="U863" s="168"/>
      <c r="V863" s="168"/>
      <c r="W863" s="168"/>
      <c r="X863" s="168"/>
      <c r="Y863" s="168"/>
      <c r="Z863" s="168"/>
      <c r="AA863" s="168"/>
      <c r="AB863" s="168"/>
      <c r="AC863" s="168"/>
      <c r="AD863" s="168"/>
    </row>
    <row r="864" spans="16:30">
      <c r="P864" s="168"/>
      <c r="Q864" s="168"/>
      <c r="R864" s="168"/>
      <c r="S864" s="168"/>
      <c r="T864" s="168"/>
      <c r="U864" s="168"/>
      <c r="V864" s="168"/>
      <c r="W864" s="168"/>
      <c r="X864" s="168"/>
      <c r="Y864" s="168"/>
      <c r="Z864" s="168"/>
      <c r="AA864" s="168"/>
      <c r="AB864" s="168"/>
      <c r="AC864" s="168"/>
      <c r="AD864" s="168"/>
    </row>
    <row r="865" spans="16:30">
      <c r="P865" s="168"/>
      <c r="Q865" s="168"/>
      <c r="R865" s="168"/>
      <c r="S865" s="168"/>
      <c r="T865" s="168"/>
      <c r="U865" s="168"/>
      <c r="V865" s="168"/>
      <c r="W865" s="168"/>
      <c r="X865" s="168"/>
      <c r="Y865" s="168"/>
      <c r="Z865" s="168"/>
      <c r="AA865" s="168"/>
      <c r="AB865" s="168"/>
      <c r="AC865" s="168"/>
      <c r="AD865" s="168"/>
    </row>
    <row r="866" spans="16:30">
      <c r="P866" s="168"/>
      <c r="Q866" s="168"/>
      <c r="R866" s="168"/>
      <c r="S866" s="168"/>
      <c r="T866" s="168"/>
      <c r="U866" s="168"/>
      <c r="V866" s="168"/>
      <c r="W866" s="168"/>
      <c r="X866" s="168"/>
      <c r="Y866" s="168"/>
      <c r="Z866" s="168"/>
      <c r="AA866" s="168"/>
      <c r="AB866" s="168"/>
      <c r="AC866" s="168"/>
      <c r="AD866" s="168"/>
    </row>
    <row r="867" spans="16:30">
      <c r="P867" s="168"/>
      <c r="Q867" s="168"/>
      <c r="R867" s="168"/>
      <c r="S867" s="168"/>
      <c r="T867" s="168"/>
      <c r="U867" s="168"/>
      <c r="V867" s="168"/>
      <c r="W867" s="168"/>
      <c r="X867" s="168"/>
      <c r="Y867" s="168"/>
      <c r="Z867" s="168"/>
      <c r="AA867" s="168"/>
      <c r="AB867" s="168"/>
      <c r="AC867" s="168"/>
      <c r="AD867" s="168"/>
    </row>
    <row r="868" spans="16:30">
      <c r="P868" s="168"/>
      <c r="Q868" s="168"/>
      <c r="R868" s="168"/>
      <c r="S868" s="168"/>
      <c r="T868" s="168"/>
      <c r="U868" s="168"/>
      <c r="V868" s="168"/>
      <c r="W868" s="168"/>
      <c r="X868" s="168"/>
      <c r="Y868" s="168"/>
      <c r="Z868" s="168"/>
      <c r="AA868" s="168"/>
      <c r="AB868" s="168"/>
      <c r="AC868" s="168"/>
      <c r="AD868" s="168"/>
    </row>
    <row r="869" spans="16:30">
      <c r="P869" s="168"/>
      <c r="Q869" s="168"/>
      <c r="R869" s="168"/>
      <c r="S869" s="168"/>
      <c r="T869" s="168"/>
      <c r="U869" s="168"/>
      <c r="V869" s="168"/>
      <c r="W869" s="168"/>
      <c r="X869" s="168"/>
      <c r="Y869" s="168"/>
      <c r="Z869" s="168"/>
      <c r="AA869" s="168"/>
      <c r="AB869" s="168"/>
      <c r="AC869" s="168"/>
      <c r="AD869" s="168"/>
    </row>
    <row r="870" spans="16:30">
      <c r="P870" s="168"/>
      <c r="Q870" s="168"/>
      <c r="R870" s="168"/>
      <c r="S870" s="168"/>
      <c r="T870" s="168"/>
      <c r="U870" s="168"/>
      <c r="V870" s="168"/>
      <c r="W870" s="168"/>
      <c r="X870" s="168"/>
      <c r="Y870" s="168"/>
      <c r="Z870" s="168"/>
      <c r="AA870" s="168"/>
      <c r="AB870" s="168"/>
      <c r="AC870" s="168"/>
      <c r="AD870" s="168"/>
    </row>
    <row r="871" spans="16:30">
      <c r="P871" s="168"/>
      <c r="Q871" s="168"/>
      <c r="R871" s="168"/>
      <c r="S871" s="168"/>
      <c r="T871" s="168"/>
      <c r="U871" s="168"/>
      <c r="V871" s="168"/>
      <c r="W871" s="168"/>
      <c r="X871" s="168"/>
      <c r="Y871" s="168"/>
      <c r="Z871" s="168"/>
      <c r="AA871" s="168"/>
      <c r="AB871" s="168"/>
      <c r="AC871" s="168"/>
      <c r="AD871" s="168"/>
    </row>
    <row r="872" spans="16:30">
      <c r="P872" s="168"/>
      <c r="Q872" s="168"/>
      <c r="R872" s="168"/>
      <c r="S872" s="168"/>
      <c r="T872" s="168"/>
      <c r="U872" s="168"/>
      <c r="V872" s="168"/>
      <c r="W872" s="168"/>
      <c r="X872" s="168"/>
      <c r="Y872" s="168"/>
      <c r="Z872" s="168"/>
      <c r="AA872" s="168"/>
      <c r="AB872" s="168"/>
      <c r="AC872" s="168"/>
      <c r="AD872" s="168"/>
    </row>
    <row r="873" spans="16:30">
      <c r="P873" s="168"/>
      <c r="Q873" s="168"/>
      <c r="R873" s="168"/>
      <c r="S873" s="168"/>
      <c r="T873" s="168"/>
      <c r="U873" s="168"/>
      <c r="V873" s="168"/>
      <c r="W873" s="168"/>
      <c r="X873" s="168"/>
      <c r="Y873" s="168"/>
      <c r="Z873" s="168"/>
      <c r="AA873" s="168"/>
      <c r="AB873" s="168"/>
      <c r="AC873" s="168"/>
      <c r="AD873" s="168"/>
    </row>
    <row r="874" spans="16:30">
      <c r="P874" s="168"/>
      <c r="Q874" s="168"/>
      <c r="R874" s="168"/>
      <c r="S874" s="168"/>
      <c r="T874" s="168"/>
      <c r="U874" s="168"/>
      <c r="V874" s="168"/>
      <c r="W874" s="168"/>
      <c r="X874" s="168"/>
      <c r="Y874" s="168"/>
      <c r="Z874" s="168"/>
      <c r="AA874" s="168"/>
      <c r="AB874" s="168"/>
      <c r="AC874" s="168"/>
      <c r="AD874" s="168"/>
    </row>
    <row r="875" spans="16:30">
      <c r="P875" s="168"/>
      <c r="Q875" s="168"/>
      <c r="R875" s="168"/>
      <c r="S875" s="168"/>
      <c r="T875" s="168"/>
      <c r="U875" s="168"/>
      <c r="V875" s="168"/>
      <c r="W875" s="168"/>
      <c r="X875" s="168"/>
      <c r="Y875" s="168"/>
      <c r="Z875" s="168"/>
      <c r="AA875" s="168"/>
      <c r="AB875" s="168"/>
      <c r="AC875" s="168"/>
      <c r="AD875" s="168"/>
    </row>
    <row r="876" spans="16:30">
      <c r="P876" s="168"/>
      <c r="Q876" s="168"/>
      <c r="R876" s="168"/>
      <c r="S876" s="168"/>
      <c r="T876" s="168"/>
      <c r="U876" s="168"/>
      <c r="V876" s="168"/>
      <c r="W876" s="168"/>
      <c r="X876" s="168"/>
      <c r="Y876" s="168"/>
      <c r="Z876" s="168"/>
      <c r="AA876" s="168"/>
      <c r="AB876" s="168"/>
      <c r="AC876" s="168"/>
      <c r="AD876" s="168"/>
    </row>
    <row r="877" spans="16:30">
      <c r="P877" s="168"/>
      <c r="Q877" s="168"/>
      <c r="R877" s="168"/>
      <c r="S877" s="168"/>
      <c r="T877" s="168"/>
      <c r="U877" s="168"/>
      <c r="V877" s="168"/>
      <c r="W877" s="168"/>
      <c r="X877" s="168"/>
      <c r="Y877" s="168"/>
      <c r="Z877" s="168"/>
      <c r="AA877" s="168"/>
      <c r="AB877" s="168"/>
      <c r="AC877" s="168"/>
      <c r="AD877" s="168"/>
    </row>
    <row r="878" spans="16:30">
      <c r="P878" s="168"/>
      <c r="Q878" s="168"/>
      <c r="R878" s="168"/>
      <c r="S878" s="168"/>
      <c r="T878" s="168"/>
      <c r="U878" s="168"/>
      <c r="V878" s="168"/>
      <c r="W878" s="168"/>
      <c r="X878" s="168"/>
      <c r="Y878" s="168"/>
      <c r="Z878" s="168"/>
      <c r="AA878" s="168"/>
      <c r="AB878" s="168"/>
      <c r="AC878" s="168"/>
      <c r="AD878" s="168"/>
    </row>
    <row r="879" spans="16:30">
      <c r="P879" s="168"/>
      <c r="Q879" s="168"/>
      <c r="R879" s="168"/>
      <c r="S879" s="168"/>
      <c r="T879" s="168"/>
      <c r="U879" s="168"/>
      <c r="V879" s="168"/>
      <c r="W879" s="168"/>
      <c r="X879" s="168"/>
      <c r="Y879" s="168"/>
      <c r="Z879" s="168"/>
      <c r="AA879" s="168"/>
      <c r="AB879" s="168"/>
      <c r="AC879" s="168"/>
      <c r="AD879" s="168"/>
    </row>
    <row r="880" spans="16:30">
      <c r="P880" s="168"/>
      <c r="Q880" s="168"/>
      <c r="R880" s="168"/>
      <c r="S880" s="168"/>
      <c r="T880" s="168"/>
      <c r="U880" s="168"/>
      <c r="V880" s="168"/>
      <c r="W880" s="168"/>
      <c r="X880" s="168"/>
      <c r="Y880" s="168"/>
      <c r="Z880" s="168"/>
      <c r="AA880" s="168"/>
      <c r="AB880" s="168"/>
      <c r="AC880" s="168"/>
      <c r="AD880" s="168"/>
    </row>
    <row r="881" spans="16:30">
      <c r="P881" s="168"/>
      <c r="Q881" s="168"/>
      <c r="R881" s="168"/>
      <c r="S881" s="168"/>
      <c r="T881" s="168"/>
      <c r="U881" s="168"/>
      <c r="V881" s="168"/>
      <c r="W881" s="168"/>
      <c r="X881" s="168"/>
      <c r="Y881" s="168"/>
      <c r="Z881" s="168"/>
      <c r="AA881" s="168"/>
      <c r="AB881" s="168"/>
      <c r="AC881" s="168"/>
      <c r="AD881" s="168"/>
    </row>
    <row r="882" spans="16:30">
      <c r="P882" s="168"/>
      <c r="Q882" s="168"/>
      <c r="R882" s="168"/>
      <c r="S882" s="168"/>
      <c r="T882" s="168"/>
      <c r="U882" s="168"/>
      <c r="V882" s="168"/>
      <c r="W882" s="168"/>
      <c r="X882" s="168"/>
      <c r="Y882" s="168"/>
      <c r="Z882" s="168"/>
      <c r="AA882" s="168"/>
      <c r="AB882" s="168"/>
      <c r="AC882" s="168"/>
      <c r="AD882" s="168"/>
    </row>
    <row r="883" spans="16:30">
      <c r="P883" s="168"/>
      <c r="Q883" s="168"/>
      <c r="R883" s="168"/>
      <c r="S883" s="168"/>
      <c r="T883" s="168"/>
      <c r="U883" s="168"/>
      <c r="V883" s="168"/>
      <c r="W883" s="168"/>
      <c r="X883" s="168"/>
      <c r="Y883" s="168"/>
      <c r="Z883" s="168"/>
      <c r="AA883" s="168"/>
      <c r="AB883" s="168"/>
      <c r="AC883" s="168"/>
      <c r="AD883" s="168"/>
    </row>
    <row r="884" spans="16:30">
      <c r="P884" s="168"/>
      <c r="Q884" s="168"/>
      <c r="R884" s="168"/>
      <c r="S884" s="168"/>
      <c r="T884" s="168"/>
      <c r="U884" s="168"/>
      <c r="V884" s="168"/>
      <c r="W884" s="168"/>
      <c r="X884" s="168"/>
      <c r="Y884" s="168"/>
      <c r="Z884" s="168"/>
      <c r="AA884" s="168"/>
      <c r="AB884" s="168"/>
      <c r="AC884" s="168"/>
      <c r="AD884" s="168"/>
    </row>
    <row r="885" spans="16:30">
      <c r="P885" s="168"/>
      <c r="Q885" s="168"/>
      <c r="R885" s="168"/>
      <c r="S885" s="168"/>
      <c r="T885" s="168"/>
      <c r="U885" s="168"/>
      <c r="V885" s="168"/>
      <c r="W885" s="168"/>
      <c r="X885" s="168"/>
      <c r="Y885" s="168"/>
      <c r="Z885" s="168"/>
      <c r="AA885" s="168"/>
      <c r="AB885" s="168"/>
      <c r="AC885" s="168"/>
      <c r="AD885" s="168"/>
    </row>
    <row r="886" spans="16:30">
      <c r="P886" s="168"/>
      <c r="Q886" s="168"/>
      <c r="R886" s="168"/>
      <c r="S886" s="168"/>
      <c r="T886" s="168"/>
      <c r="U886" s="168"/>
      <c r="V886" s="168"/>
      <c r="W886" s="168"/>
      <c r="X886" s="168"/>
      <c r="Y886" s="168"/>
      <c r="Z886" s="168"/>
      <c r="AA886" s="168"/>
      <c r="AB886" s="168"/>
      <c r="AC886" s="168"/>
      <c r="AD886" s="168"/>
    </row>
    <row r="887" spans="16:30">
      <c r="P887" s="168"/>
      <c r="Q887" s="168"/>
      <c r="R887" s="168"/>
      <c r="S887" s="168"/>
      <c r="T887" s="168"/>
      <c r="U887" s="168"/>
      <c r="V887" s="168"/>
      <c r="W887" s="168"/>
      <c r="X887" s="168"/>
      <c r="Y887" s="168"/>
      <c r="Z887" s="168"/>
      <c r="AA887" s="168"/>
      <c r="AB887" s="168"/>
      <c r="AC887" s="168"/>
      <c r="AD887" s="168"/>
    </row>
    <row r="888" spans="16:30">
      <c r="P888" s="168"/>
      <c r="Q888" s="168"/>
      <c r="R888" s="168"/>
      <c r="S888" s="168"/>
      <c r="T888" s="168"/>
      <c r="U888" s="168"/>
      <c r="V888" s="168"/>
      <c r="W888" s="168"/>
      <c r="X888" s="168"/>
      <c r="Y888" s="168"/>
      <c r="Z888" s="168"/>
      <c r="AA888" s="168"/>
      <c r="AB888" s="168"/>
      <c r="AC888" s="168"/>
      <c r="AD888" s="168"/>
    </row>
    <row r="889" spans="16:30">
      <c r="P889" s="168"/>
      <c r="Q889" s="168"/>
      <c r="R889" s="168"/>
      <c r="S889" s="168"/>
      <c r="T889" s="168"/>
      <c r="U889" s="168"/>
      <c r="V889" s="168"/>
      <c r="W889" s="168"/>
      <c r="X889" s="168"/>
      <c r="Y889" s="168"/>
      <c r="Z889" s="168"/>
      <c r="AA889" s="168"/>
      <c r="AB889" s="168"/>
      <c r="AC889" s="168"/>
      <c r="AD889" s="168"/>
    </row>
    <row r="890" spans="16:30">
      <c r="P890" s="168"/>
      <c r="Q890" s="168"/>
      <c r="R890" s="168"/>
      <c r="S890" s="168"/>
      <c r="T890" s="168"/>
      <c r="U890" s="168"/>
      <c r="V890" s="168"/>
      <c r="W890" s="168"/>
      <c r="X890" s="168"/>
      <c r="Y890" s="168"/>
      <c r="Z890" s="168"/>
      <c r="AA890" s="168"/>
      <c r="AB890" s="168"/>
      <c r="AC890" s="168"/>
      <c r="AD890" s="168"/>
    </row>
    <row r="891" spans="16:30">
      <c r="P891" s="168"/>
      <c r="Q891" s="168"/>
      <c r="R891" s="168"/>
      <c r="S891" s="168"/>
      <c r="T891" s="168"/>
      <c r="U891" s="168"/>
      <c r="V891" s="168"/>
      <c r="W891" s="168"/>
      <c r="X891" s="168"/>
      <c r="Y891" s="168"/>
      <c r="Z891" s="168"/>
      <c r="AA891" s="168"/>
      <c r="AB891" s="168"/>
      <c r="AC891" s="168"/>
      <c r="AD891" s="168"/>
    </row>
    <row r="892" spans="16:30">
      <c r="P892" s="168"/>
      <c r="Q892" s="168"/>
      <c r="R892" s="168"/>
      <c r="S892" s="168"/>
      <c r="T892" s="168"/>
      <c r="U892" s="168"/>
      <c r="V892" s="168"/>
      <c r="W892" s="168"/>
      <c r="X892" s="168"/>
      <c r="Y892" s="168"/>
      <c r="Z892" s="168"/>
      <c r="AA892" s="168"/>
      <c r="AB892" s="168"/>
      <c r="AC892" s="168"/>
      <c r="AD892" s="168"/>
    </row>
    <row r="893" spans="16:30">
      <c r="P893" s="168"/>
      <c r="Q893" s="168"/>
      <c r="R893" s="168"/>
      <c r="S893" s="168"/>
      <c r="T893" s="168"/>
      <c r="U893" s="168"/>
      <c r="V893" s="168"/>
      <c r="W893" s="168"/>
      <c r="X893" s="168"/>
      <c r="Y893" s="168"/>
      <c r="Z893" s="168"/>
      <c r="AA893" s="168"/>
      <c r="AB893" s="168"/>
      <c r="AC893" s="168"/>
      <c r="AD893" s="168"/>
    </row>
    <row r="894" spans="16:30">
      <c r="P894" s="168"/>
      <c r="Q894" s="168"/>
      <c r="R894" s="168"/>
      <c r="S894" s="168"/>
      <c r="T894" s="168"/>
      <c r="U894" s="168"/>
      <c r="V894" s="168"/>
      <c r="W894" s="168"/>
      <c r="X894" s="168"/>
      <c r="Y894" s="168"/>
      <c r="Z894" s="168"/>
      <c r="AA894" s="168"/>
      <c r="AB894" s="168"/>
      <c r="AC894" s="168"/>
      <c r="AD894" s="168"/>
    </row>
  </sheetData>
  <mergeCells count="11">
    <mergeCell ref="AD7:AD8"/>
    <mergeCell ref="B2:AD2"/>
    <mergeCell ref="B4:AD4"/>
    <mergeCell ref="B5:AD5"/>
    <mergeCell ref="B6:AD6"/>
    <mergeCell ref="B7:B8"/>
    <mergeCell ref="C7:M7"/>
    <mergeCell ref="O7:O8"/>
    <mergeCell ref="P7:Z7"/>
    <mergeCell ref="AB7:AB8"/>
    <mergeCell ref="AC7:AC8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DGII</vt:lpstr>
      <vt:lpstr>DGII (EST)</vt:lpstr>
      <vt:lpstr>DGII!Área_de_impresión</vt:lpstr>
      <vt:lpstr>'DGII (EST)'!Área_de_impresión</vt:lpstr>
      <vt:lpstr>DGII!Títulos_a_imprimir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2025-04-15T20:01:52Z</dcterms:created>
  <dcterms:modified xsi:type="dcterms:W3CDTF">2025-04-15T20:07:50Z</dcterms:modified>
</cp:coreProperties>
</file>