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perez\OneDrive - Ministerio de Hacienda\Escritorio\2025\INGRESOS FISCALES PARA INTERNET 2025\"/>
    </mc:Choice>
  </mc:AlternateContent>
  <xr:revisionPtr revIDLastSave="0" documentId="13_ncr:1_{97AA3CFF-591B-4D9F-8E9B-5F7159FC57C1}" xr6:coauthVersionLast="47" xr6:coauthVersionMax="47" xr10:uidLastSave="{00000000-0000-0000-0000-000000000000}"/>
  <bookViews>
    <workbookView xWindow="28680" yWindow="-120" windowWidth="29040" windowHeight="15720" activeTab="1" xr2:uid="{BC1E7471-F24C-43D0-8ACA-A690DD021BBA}"/>
  </bookViews>
  <sheets>
    <sheet name="DGA" sheetId="2" r:id="rId1"/>
    <sheet name="DGA (EST)" sheetId="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\0">#N/A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#N/A</definedName>
    <definedName name="\Ñ">#REF!</definedName>
    <definedName name="\O">#N/A</definedName>
    <definedName name="\P">#REF!</definedName>
    <definedName name="\q">#N/A</definedName>
    <definedName name="\R">#N/A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_______________ROS1">#N/A</definedName>
    <definedName name="______________________ROS2">#N/A</definedName>
    <definedName name="______________________ROS3">#N/A</definedName>
    <definedName name="______________________ROS4">#N/A</definedName>
    <definedName name="_____________________ROS1">#N/A</definedName>
    <definedName name="_____________________ROS2">#N/A</definedName>
    <definedName name="_____________________ROS3">#N/A</definedName>
    <definedName name="_____________________ROS4">#N/A</definedName>
    <definedName name="____________________ROS1">#N/A</definedName>
    <definedName name="____________________ROS2">#N/A</definedName>
    <definedName name="____________________ROS3">#N/A</definedName>
    <definedName name="____________________ROS4">#N/A</definedName>
    <definedName name="___________________ROS1">#N/A</definedName>
    <definedName name="___________________ROS2">#N/A</definedName>
    <definedName name="___________________ROS3">#N/A</definedName>
    <definedName name="___________________ROS4">#N/A</definedName>
    <definedName name="__________________ROS1">#N/A</definedName>
    <definedName name="__________________ROS2">#N/A</definedName>
    <definedName name="__________________ROS3">#N/A</definedName>
    <definedName name="__________________ROS4">#N/A</definedName>
    <definedName name="_________________ROS1">#N/A</definedName>
    <definedName name="_________________ROS2">#N/A</definedName>
    <definedName name="_________________ROS3">#N/A</definedName>
    <definedName name="_________________ROS4">#N/A</definedName>
    <definedName name="________________ROS1">#N/A</definedName>
    <definedName name="________________ROS2">#N/A</definedName>
    <definedName name="________________ROS3">#N/A</definedName>
    <definedName name="________________ROS4">#N/A</definedName>
    <definedName name="_______________ROS1">#N/A</definedName>
    <definedName name="_______________ROS2">#N/A</definedName>
    <definedName name="_______________ROS3">#N/A</definedName>
    <definedName name="_______________ROS4">#N/A</definedName>
    <definedName name="______________ROS1">#N/A</definedName>
    <definedName name="______________ROS2">#N/A</definedName>
    <definedName name="______________ROS3">#N/A</definedName>
    <definedName name="______________ROS4">#N/A</definedName>
    <definedName name="_____________ROS1">#N/A</definedName>
    <definedName name="_____________ROS2">#N/A</definedName>
    <definedName name="_____________ROS3">#N/A</definedName>
    <definedName name="_____________ROS4">#N/A</definedName>
    <definedName name="____________ROS1">#N/A</definedName>
    <definedName name="____________ROS2">#N/A</definedName>
    <definedName name="____________ROS3">#N/A</definedName>
    <definedName name="____________ROS4">#N/A</definedName>
    <definedName name="___________ROS1">#N/A</definedName>
    <definedName name="___________ROS2">#N/A</definedName>
    <definedName name="___________ROS3">#N/A</definedName>
    <definedName name="___________ROS4">#N/A</definedName>
    <definedName name="__________ROS1">#N/A</definedName>
    <definedName name="__________ROS2">#N/A</definedName>
    <definedName name="__________ROS3">#N/A</definedName>
    <definedName name="__________ROS4">#N/A</definedName>
    <definedName name="_________ROS1">#N/A</definedName>
    <definedName name="_________ROS2">#N/A</definedName>
    <definedName name="_________ROS3">#N/A</definedName>
    <definedName name="_________ROS4">#N/A</definedName>
    <definedName name="________ROS1">#N/A</definedName>
    <definedName name="________ROS2">#N/A</definedName>
    <definedName name="________ROS3">#N/A</definedName>
    <definedName name="________ROS4">#N/A</definedName>
    <definedName name="_______FAL4">#N/A</definedName>
    <definedName name="_______FAL6">#N/A</definedName>
    <definedName name="_______FAL7">#N/A</definedName>
    <definedName name="_______ROS1">#N/A</definedName>
    <definedName name="_______ROS2">#N/A</definedName>
    <definedName name="_______ROS3">#N/A</definedName>
    <definedName name="_______ROS4">#N/A</definedName>
    <definedName name="______AUS1">#N/A</definedName>
    <definedName name="______DEG1">#N/A</definedName>
    <definedName name="______DKR1">#N/A</definedName>
    <definedName name="______ECU1">#N/A</definedName>
    <definedName name="______ESC1">#N/A</definedName>
    <definedName name="______FAL2">#N/A</definedName>
    <definedName name="______FAL3">#N/A</definedName>
    <definedName name="______FAL4">#N/A</definedName>
    <definedName name="______FAL5">#N/A</definedName>
    <definedName name="______FAL6">#N/A</definedName>
    <definedName name="______FAL7">#N/A</definedName>
    <definedName name="______FMK1">#N/A</definedName>
    <definedName name="______IKR1">#N/A</definedName>
    <definedName name="______IRP1">#N/A</definedName>
    <definedName name="______LIT1">#N/A</definedName>
    <definedName name="______MEX1">#N/A</definedName>
    <definedName name="______PTA1">#N/A</definedName>
    <definedName name="______ROS1">#N/A</definedName>
    <definedName name="______ROS2">#N/A</definedName>
    <definedName name="______ROS3">#N/A</definedName>
    <definedName name="______ROS4">#N/A</definedName>
    <definedName name="______SAR1">#N/A</definedName>
    <definedName name="_____AUS1">#N/A</definedName>
    <definedName name="_____DEG1">#N/A</definedName>
    <definedName name="_____DKR1">#N/A</definedName>
    <definedName name="_____ECU1">#N/A</definedName>
    <definedName name="_____ESC1">#N/A</definedName>
    <definedName name="_____FAL2">#N/A</definedName>
    <definedName name="_____FAL3">#N/A</definedName>
    <definedName name="_____FAL4">#N/A</definedName>
    <definedName name="_____FAL5">#N/A</definedName>
    <definedName name="_____FAL6">#N/A</definedName>
    <definedName name="_____FAL7">#N/A</definedName>
    <definedName name="_____FMK1">#N/A</definedName>
    <definedName name="_____IKR1">#N/A</definedName>
    <definedName name="_____IRP1">#N/A</definedName>
    <definedName name="_____LIT1">#N/A</definedName>
    <definedName name="_____MEX1">#N/A</definedName>
    <definedName name="_____PTA1">#N/A</definedName>
    <definedName name="_____ROS1">#N/A</definedName>
    <definedName name="_____ROS2">#N/A</definedName>
    <definedName name="_____ROS3">#N/A</definedName>
    <definedName name="_____ROS4">#N/A</definedName>
    <definedName name="_____SAR1">#N/A</definedName>
    <definedName name="____AUS1">#N/A</definedName>
    <definedName name="____DEG1">#N/A</definedName>
    <definedName name="____DKR1">#N/A</definedName>
    <definedName name="____ECU1">#N/A</definedName>
    <definedName name="____ESC1">#N/A</definedName>
    <definedName name="____FAL2">#N/A</definedName>
    <definedName name="____FAL3">#N/A</definedName>
    <definedName name="____FAL4">#N/A</definedName>
    <definedName name="____FAL5">#N/A</definedName>
    <definedName name="____FAL6">#N/A</definedName>
    <definedName name="____FAL7">#N/A</definedName>
    <definedName name="____FMK1">#N/A</definedName>
    <definedName name="____IKR1">#N/A</definedName>
    <definedName name="____IRP1">#N/A</definedName>
    <definedName name="____LIT1">#N/A</definedName>
    <definedName name="____MEX1">#N/A</definedName>
    <definedName name="____PTA1">#N/A</definedName>
    <definedName name="____ROS1">#N/A</definedName>
    <definedName name="____ROS2">#N/A</definedName>
    <definedName name="____ROS3">#N/A</definedName>
    <definedName name="____ROS4">#N/A</definedName>
    <definedName name="____SAR1">#N/A</definedName>
    <definedName name="___AUS1">#N/A</definedName>
    <definedName name="___DEG1">#N/A</definedName>
    <definedName name="___DKR1">#N/A</definedName>
    <definedName name="___ECU1">#N/A</definedName>
    <definedName name="___ESC1">#N/A</definedName>
    <definedName name="___FAL2">#N/A</definedName>
    <definedName name="___FAL3">#N/A</definedName>
    <definedName name="___FAL4">#N/A</definedName>
    <definedName name="___FAL5">#N/A</definedName>
    <definedName name="___FAL6">#N/A</definedName>
    <definedName name="___FAL7">#N/A</definedName>
    <definedName name="___FMK1">#N/A</definedName>
    <definedName name="___IKR1">#N/A</definedName>
    <definedName name="___IRP1">#N/A</definedName>
    <definedName name="___LIT1">#N/A</definedName>
    <definedName name="___MEX1">#N/A</definedName>
    <definedName name="___PTA1">#N/A</definedName>
    <definedName name="___ROS1">#N/A</definedName>
    <definedName name="___ROS2">#N/A</definedName>
    <definedName name="___ROS3">#N/A</definedName>
    <definedName name="___ROS4">#N/A</definedName>
    <definedName name="___SAR1">#N/A</definedName>
    <definedName name="__10FA_L">#REF!</definedName>
    <definedName name="__11GAZ_LIABS">#REF!</definedName>
    <definedName name="__123Graph_A" hidden="1">'[2]Crédito SPNF (fiscal)'!#REF!</definedName>
    <definedName name="__123Graph_AChart1" hidden="1">'[3]Cable 2'!#REF!</definedName>
    <definedName name="__123Graph_AChart2" hidden="1">'[3]Cable 2'!#REF!</definedName>
    <definedName name="__123Graph_AChart3" hidden="1">'[3]Cable 2'!#REF!</definedName>
    <definedName name="__123Graph_AChart4" hidden="1">'[3]Cable 2'!#REF!</definedName>
    <definedName name="__123Graph_AChart5" hidden="1">'[3]Cable 2'!#REF!</definedName>
    <definedName name="__123Graph_AChart6" hidden="1">'[3]Cable 2'!#REF!</definedName>
    <definedName name="__123Graph_AChart7" hidden="1">'[3]Cable 2'!#REF!</definedName>
    <definedName name="__123Graph_ACurrent" hidden="1">'[3]Cable 2'!#REF!</definedName>
    <definedName name="__123Graph_AREER" hidden="1">[4]ER!#REF!</definedName>
    <definedName name="__123Graph_B" hidden="1">[5]FLUJO!$B$7929:$C$7929</definedName>
    <definedName name="__123Graph_BChart1" hidden="1">#REF!</definedName>
    <definedName name="__123Graph_BChart2" hidden="1">#REF!</definedName>
    <definedName name="__123Graph_BChart3" hidden="1">#REF!</definedName>
    <definedName name="__123Graph_BChart4" hidden="1">#REF!</definedName>
    <definedName name="__123Graph_BChart5" hidden="1">#REF!</definedName>
    <definedName name="__123Graph_BChart6" hidden="1">#REF!</definedName>
    <definedName name="__123Graph_BChart7" hidden="1">#REF!</definedName>
    <definedName name="__123Graph_BCurrent" hidden="1">#REF!</definedName>
    <definedName name="__123Graph_BREER" hidden="1">[4]ER!#REF!</definedName>
    <definedName name="__123Graph_C" hidden="1">[5]FLUJO!$B$7936:$C$7936</definedName>
    <definedName name="__123Graph_CREER" hidden="1">[4]ER!#REF!</definedName>
    <definedName name="__123Graph_D" hidden="1">[5]FLUJO!$B$7942:$C$7942</definedName>
    <definedName name="__123Graph_E" hidden="1">[6]PFMON!#REF!</definedName>
    <definedName name="__123Graph_F" hidden="1">#N/A</definedName>
    <definedName name="__123Graph_X" hidden="1">[5]FLUJO!$B$7906:$C$7906</definedName>
    <definedName name="__12INT_RESERVES">#REF!</definedName>
    <definedName name="__1r">#REF!</definedName>
    <definedName name="__2Macros_Import_.qbop">[7]!'[Macros Import].qbop'</definedName>
    <definedName name="__3__123Graph_ACPI_ER_LOG" hidden="1">[4]ER!#REF!</definedName>
    <definedName name="__4__123Graph_BCPI_ER_LOG" hidden="1">[4]ER!#REF!</definedName>
    <definedName name="__5__123Graph_BIBA_IBRD" hidden="1">[4]WB!#REF!</definedName>
    <definedName name="__6B.2_B.3">#REF!</definedName>
    <definedName name="__7B.4___5">#REF!</definedName>
    <definedName name="__8CONSOL_B2">#REF!</definedName>
    <definedName name="__9CONSOL_DEPOSITS">'[8]A 11'!#REF!</definedName>
    <definedName name="__AUS1">#N/A</definedName>
    <definedName name="__BOP2">[9]BoP!#REF!</definedName>
    <definedName name="__DEG1">#N/A</definedName>
    <definedName name="__DKR1">#N/A</definedName>
    <definedName name="__ECU1">#N/A</definedName>
    <definedName name="__END94">#REF!</definedName>
    <definedName name="__ESC1">#N/A</definedName>
    <definedName name="__FAL2">#N/A</definedName>
    <definedName name="__FAL3">#N/A</definedName>
    <definedName name="__FAL4">#N/A</definedName>
    <definedName name="__FAL5">#N/A</definedName>
    <definedName name="__FAL6">#N/A</definedName>
    <definedName name="__FAL7">#N/A</definedName>
    <definedName name="__FMK1">#N/A</definedName>
    <definedName name="__IKR1">#N/A</definedName>
    <definedName name="__IRP1">#N/A</definedName>
    <definedName name="__LIT1">#N/A</definedName>
    <definedName name="__MEX1">#N/A</definedName>
    <definedName name="__PTA1">#N/A</definedName>
    <definedName name="__RES2">[9]RES!#REF!</definedName>
    <definedName name="__ROS1">#N/A</definedName>
    <definedName name="__ROS2">#N/A</definedName>
    <definedName name="__ROS3">#N/A</definedName>
    <definedName name="__ROS4">#N/A</definedName>
    <definedName name="__SAR1">#N/A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">#N/A</definedName>
    <definedName name="_10__123Graph_AWB_ADJ_PRJ" hidden="1">[10]WB!$Q$255:$AK$255</definedName>
    <definedName name="_10FA_L">#REF!</definedName>
    <definedName name="_11__123Graph_BCPI_ER_LOG" hidden="1">[10]ER!#REF!</definedName>
    <definedName name="_11GAZ_LIABS">#REF!</definedName>
    <definedName name="_12__123Graph_BIBA_IBRD" hidden="1">[10]WB!#REF!</definedName>
    <definedName name="_12INT_RESERVES">#REF!</definedName>
    <definedName name="_15Macros_Import_.qbop">[7]!'[Macros Import].qbop'</definedName>
    <definedName name="_16__123Graph_BWB_ADJ_PRJ" hidden="1">[10]WB!$Q$257:$AK$257</definedName>
    <definedName name="_1987">#N/A</definedName>
    <definedName name="_1IMPRESION">#REF!</definedName>
    <definedName name="_1Macros_Import_.qbop">#N/A</definedName>
    <definedName name="_1r">#REF!</definedName>
    <definedName name="_2">#N/A</definedName>
    <definedName name="_2__123Graph_ACPI_ER_LOG" hidden="1">[10]ER!#REF!</definedName>
    <definedName name="_20__123Graph_XREALEX_WAGE" hidden="1">[11]PRIVATE!#REF!</definedName>
    <definedName name="_24Macros_Import_.qbop">[12]!'[Macros Import].qbop'</definedName>
    <definedName name="_25__123Graph_ACPI_ER_LOG" hidden="1">[13]ER!#REF!</definedName>
    <definedName name="_26__123Graph_BCPI_ER_LOG" hidden="1">[13]ER!#REF!</definedName>
    <definedName name="_27__123Graph_ACPI_ER_LOG" hidden="1">[4]ER!#REF!</definedName>
    <definedName name="_27__123Graph_BIBA_IBRD" hidden="1">[13]WB!#REF!</definedName>
    <definedName name="_27_0CUADRO_N__4.">[14]monthly!#REF!</definedName>
    <definedName name="_28B.2_B.3">#REF!</definedName>
    <definedName name="_29B.4___5">#REF!</definedName>
    <definedName name="_2IMPRESION">#REF!</definedName>
    <definedName name="_2Macros_Import_.qbop">[15]!'[Macros Import].qbop'</definedName>
    <definedName name="_3">#N/A</definedName>
    <definedName name="_3.__No_club_de_París__Después_del_30_Jun_84">#N/A</definedName>
    <definedName name="_3__123Graph_ACPI_ER_LOG" hidden="1">[4]ER!#REF!</definedName>
    <definedName name="_30CONSOL_B2">#REF!</definedName>
    <definedName name="_31_0GRÁFICO_N_10.2">[14]monthly!#REF!</definedName>
    <definedName name="_31CONSOL_DEPOSITS">'[16]A 11'!#REF!</definedName>
    <definedName name="_32FA_L">#REF!</definedName>
    <definedName name="_33GAZ_LIABS">#REF!</definedName>
    <definedName name="_34INT_RESERVES">#REF!</definedName>
    <definedName name="_39__123Graph_BCPI_ER_LOG" hidden="1">[4]ER!#REF!</definedName>
    <definedName name="_4">#N/A</definedName>
    <definedName name="_4__123Graph_BCPI_ER_LOG" hidden="1">[4]ER!#REF!</definedName>
    <definedName name="_5">#N/A</definedName>
    <definedName name="_5__123Graph_BIBA_IBRD" hidden="1">[4]WB!#REF!</definedName>
    <definedName name="_51__123Graph_BIBA_IBRD" hidden="1">[4]WB!#REF!</definedName>
    <definedName name="_52B.2_B.3">#REF!</definedName>
    <definedName name="_53B.4___5">#REF!</definedName>
    <definedName name="_54CONSOL_B2">#REF!</definedName>
    <definedName name="_6">#N/A</definedName>
    <definedName name="_6__123Graph_AIBA_IBRD" hidden="1">[10]WB!$Q$62:$AK$62</definedName>
    <definedName name="_68CONSOL_DEPOSITS">'[8]A 11'!#REF!</definedName>
    <definedName name="_69FA_L">#REF!</definedName>
    <definedName name="_6B.2_B.3">#REF!</definedName>
    <definedName name="_7">#N/A</definedName>
    <definedName name="_70GAZ_LIABS">#REF!</definedName>
    <definedName name="_71INT_RESERVES">#REF!</definedName>
    <definedName name="_7B.4___5">#REF!</definedName>
    <definedName name="_8">#N/A</definedName>
    <definedName name="_8CONSOL_B2">#REF!</definedName>
    <definedName name="_9CONSOL_DEPOSITS">'[17]A 11'!#REF!</definedName>
    <definedName name="_AUS1">#N/A</definedName>
    <definedName name="_BOP2">[18]BoP!#REF!</definedName>
    <definedName name="_D">#REF!</definedName>
    <definedName name="_DEG1">#N/A</definedName>
    <definedName name="_DKR1">#N/A</definedName>
    <definedName name="_ECU1">#N/A</definedName>
    <definedName name="_END94">#REF!</definedName>
    <definedName name="_ESC1">#N/A</definedName>
    <definedName name="_FAL1">#N/A</definedName>
    <definedName name="_FAL2">#N/A</definedName>
    <definedName name="_FAL3">#N/A</definedName>
    <definedName name="_FAL4">#N/A</definedName>
    <definedName name="_FAL5">#N/A</definedName>
    <definedName name="_FAL6">#N/A</definedName>
    <definedName name="_FAL7">#N/A</definedName>
    <definedName name="_Fill" hidden="1">'[19]shared data'!$A$4:$A$642</definedName>
    <definedName name="_FMK1">#N/A</definedName>
    <definedName name="_ftnref1">#REF!</definedName>
    <definedName name="_IKR1">#N/A</definedName>
    <definedName name="_IRP1">#N/A</definedName>
    <definedName name="_Key1" hidden="1">#N/A</definedName>
    <definedName name="_LIT1">#N/A</definedName>
    <definedName name="_MEX1">#N/A</definedName>
    <definedName name="_Order1" hidden="1">255</definedName>
    <definedName name="_Order2" hidden="1">0</definedName>
    <definedName name="_P">#REF!</definedName>
    <definedName name="_Parse_Out" hidden="1">#REF!</definedName>
    <definedName name="_PTA1">#N/A</definedName>
    <definedName name="_Regression_Out" hidden="1">#REF!</definedName>
    <definedName name="_Regression_X" hidden="1">#REF!</definedName>
    <definedName name="_Regression_Y" hidden="1">#REF!</definedName>
    <definedName name="_RES2">[18]RES!#REF!</definedName>
    <definedName name="_ROS1">#N/A</definedName>
    <definedName name="_ROS2">#N/A</definedName>
    <definedName name="_ROS3">#N/A</definedName>
    <definedName name="_ROS4">#N/A</definedName>
    <definedName name="_SAR1">#N/A</definedName>
    <definedName name="_Sort" hidden="1">#N/A</definedName>
    <definedName name="_SUM2">#REF!</definedName>
    <definedName name="_t7">[20]R7!$A$1:$G$31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4">'[19]shared data'!$A$1:$G$71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">[21]!'[Macros Import].qbop'</definedName>
    <definedName name="A_impresión_IM">'[22]ponder a y p '!$A$1:$N$50</definedName>
    <definedName name="AAA">#REF!</definedName>
    <definedName name="AccessDatabase" hidden="1">"\\De2kp-42538\BOLETIN\Claga\CLAGA2000.mdb"</definedName>
    <definedName name="ACTIVATE">#REF!</definedName>
    <definedName name="ACUMULADO">#N/A</definedName>
    <definedName name="ALL">'[1]Imp:DSA output'!$C$9:$R$464</definedName>
    <definedName name="AMORTI">#N/A</definedName>
    <definedName name="ANEXO2">[23]BCP!#REF!</definedName>
    <definedName name="ANEXO3">#N/A</definedName>
    <definedName name="ANEXO4">#N/A</definedName>
    <definedName name="ANEXO5">#N/A</definedName>
    <definedName name="ANEXO6">#N/A</definedName>
    <definedName name="_xlnm.Print_Area" localSheetId="0">DGA!$B$3:$AD$32</definedName>
    <definedName name="_xlnm.Print_Area">'[24]Table 1'!#REF!</definedName>
    <definedName name="AREACONSTRUCCIO">#REF!</definedName>
    <definedName name="ASAU">#N/A</definedName>
    <definedName name="ASAU1">#N/A</definedName>
    <definedName name="asd">'[25]SPNF Acuerdo Incl. Int.'!asd</definedName>
    <definedName name="ASO">#REF!</definedName>
    <definedName name="atrade">[7]!atrade</definedName>
    <definedName name="AUS">#N/A</definedName>
    <definedName name="AVISO">#N/A</definedName>
    <definedName name="B">#N/A</definedName>
    <definedName name="BAL">#REF!</definedName>
    <definedName name="BANCOS">#N/A</definedName>
    <definedName name="_xlnm.Database">#REF!</definedName>
    <definedName name="Batumi_debt">#REF!</definedName>
    <definedName name="bb">#N/A</definedName>
    <definedName name="BBB">#REF!</definedName>
    <definedName name="bc" hidden="1">'[2]Crédito SPNF (fiscal)'!#REF!</definedName>
    <definedName name="BCA">#N/A</definedName>
    <definedName name="BCA_GDP">#N/A</definedName>
    <definedName name="BCA_NGDP">#REF!</definedName>
    <definedName name="BCH">#REF!</definedName>
    <definedName name="BCH_10G">#REF!</definedName>
    <definedName name="BCH_10R">#REF!</definedName>
    <definedName name="Bcos_Com_20G">#REF!</definedName>
    <definedName name="Bcos_Com20R">#REF!</definedName>
    <definedName name="BCRD15" hidden="1">'[2]Crédito SPNF (fiscal)'!#REF!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[26]!BFLD_DF</definedName>
    <definedName name="BFLD_DF1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[27]Q6!$E$28:$AH$28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LETIN">[23]BCP!#REF!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S">#N/A</definedName>
    <definedName name="BS1A">#N/A</definedName>
    <definedName name="BTR">#REF!</definedName>
    <definedName name="BTRG">#REF!</definedName>
    <definedName name="Button_13">"CLAGA2000_Consolidado_2001_List"</definedName>
    <definedName name="BX">#REF!</definedName>
    <definedName name="BXG">[27]Q6!$E$26:$AH$26</definedName>
    <definedName name="BXS">#REF!</definedName>
    <definedName name="C.2">#REF!</definedName>
    <definedName name="C_">#N/A</definedName>
    <definedName name="CAD">#N/A</definedName>
    <definedName name="calcNGS_NGDP">#N/A</definedName>
    <definedName name="CAMARON">#REF!</definedName>
    <definedName name="CCC">#REF!</definedName>
    <definedName name="CD">#N/A</definedName>
    <definedName name="CD1A">#N/A</definedName>
    <definedName name="CEMENTO">#REF!</definedName>
    <definedName name="CHF">#N/A</definedName>
    <definedName name="CHK5.1">#REF!</definedName>
    <definedName name="cirr">#REF!</definedName>
    <definedName name="CLUB91">#N/A</definedName>
    <definedName name="CMD">[23]BCP!#REF!</definedName>
    <definedName name="CN">#N/A</definedName>
    <definedName name="CN1A">#N/A</definedName>
    <definedName name="COM">#REF!</definedName>
    <definedName name="CONSOL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CREDITOBCH">#REF!</definedName>
    <definedName name="CREDITORSB">#REF!</definedName>
    <definedName name="CRUZ">#N/A</definedName>
    <definedName name="CRUZ1">#N/A</definedName>
    <definedName name="CS">#N/A</definedName>
    <definedName name="CS1A">#N/A</definedName>
    <definedName name="CUENTASMON">[23]BCP!#REF!</definedName>
    <definedName name="CYEAR2021">[28]Coal!$B$583:$J$583</definedName>
    <definedName name="CYEAR2022">[28]Coal!$K$583:$V$583</definedName>
    <definedName name="CYEAR2023">[28]Coal!$W$583:$AH$583</definedName>
    <definedName name="CYEAR2024">[28]Coal!$AI$583:$AT$583</definedName>
    <definedName name="CYEAR2025">[28]Coal!$AU$583:$AX$583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e">#REF!</definedName>
    <definedName name="dates">'[19]shared data'!$S$8:$S$155</definedName>
    <definedName name="DATES_A">'[19]shared data'!$D$2:$AC$2</definedName>
    <definedName name="Dates1">#REF!</definedName>
    <definedName name="DB">#REF!</definedName>
    <definedName name="DBproj">#N/A</definedName>
    <definedName name="DDD">#N/A</definedName>
    <definedName name="DEBRIEF">#REF!</definedName>
    <definedName name="DEBT">#REF!</definedName>
    <definedName name="DEFL">#REF!</definedName>
    <definedName name="DEG">#N/A</definedName>
    <definedName name="DEMEURO">#N/A</definedName>
    <definedName name="DES">#REF!</definedName>
    <definedName name="DG">#REF!</definedName>
    <definedName name="DG_S">#REF!</definedName>
    <definedName name="DGproj">#N/A</definedName>
    <definedName name="Discount_IDA">[29]NPV!$B$28</definedName>
    <definedName name="Discount_NC">[29]NPV!#REF!</definedName>
    <definedName name="DiscountRate">#REF!</definedName>
    <definedName name="DIVISOR">#N/A</definedName>
    <definedName name="DIVISOR1">#N/A</definedName>
    <definedName name="DKK">#N/A</definedName>
    <definedName name="DKR">#N/A</definedName>
    <definedName name="DM">#N/A</definedName>
    <definedName name="DM1A">#N/A</definedName>
    <definedName name="DO">#REF!</definedName>
    <definedName name="Dproj">#N/A</definedName>
    <definedName name="DR">#N/A</definedName>
    <definedName name="DR1A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DY">#N/A</definedName>
    <definedName name="DY1A">#N/A</definedName>
    <definedName name="EBRD">#REF!</definedName>
    <definedName name="ECU">#N/A</definedName>
    <definedName name="EDNA">#N/A</definedName>
    <definedName name="EMISION">[23]BCP!#REF!</definedName>
    <definedName name="empty">#REF!</definedName>
    <definedName name="ENDA">#N/A</definedName>
    <definedName name="ESAF_QUAR_GDP">#REF!</definedName>
    <definedName name="esafr">#REF!</definedName>
    <definedName name="ESC">#N/A</definedName>
    <definedName name="EURO">#N/A</definedName>
    <definedName name="EURO1">#N/A</definedName>
    <definedName name="ExitWRS">[30]Main!$AB$25</definedName>
    <definedName name="FAL">#N/A</definedName>
    <definedName name="FB">#N/A</definedName>
    <definedName name="FB1A">#N/A</definedName>
    <definedName name="FF">#N/A</definedName>
    <definedName name="FF1A">#N/A</definedName>
    <definedName name="FFNN">#REF!</definedName>
    <definedName name="Fisc">#REF!</definedName>
    <definedName name="FMI">[23]BCP!#REF!</definedName>
    <definedName name="FMK">#N/A</definedName>
    <definedName name="FORMATO">#N/A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FEURO">#N/A</definedName>
    <definedName name="FS">#N/A</definedName>
    <definedName name="FS1A">#N/A</definedName>
    <definedName name="FT">#N/A</definedName>
    <definedName name="FT1A">#N/A</definedName>
    <definedName name="FUENTE">#REF!</definedName>
    <definedName name="fuente1">#REF!</definedName>
    <definedName name="Fuent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BP">#N/A</definedName>
    <definedName name="GCB_NGDP">#N/A</definedName>
    <definedName name="GDP">'[31]Empresas Publicas detalle'!#REF!</definedName>
    <definedName name="GGB_NGDP">#N/A</definedName>
    <definedName name="GL_Z">#REF!</definedName>
    <definedName name="GOB">#N/A</definedName>
    <definedName name="Grace_IDA">[29]NPV!$B$25</definedName>
    <definedName name="Grace_NC">[29]NPV!#REF!</definedName>
    <definedName name="GUIL">#N/A</definedName>
    <definedName name="GUIL1">#N/A</definedName>
    <definedName name="GYEAR2021">[28]Gold!$B$583:$J$583</definedName>
    <definedName name="GYEAR2022">[28]Gold!$K$583:$U$583</definedName>
    <definedName name="HEADING">#REF!</definedName>
    <definedName name="Heading39">'[19]shared data'!$A$1:$G$5</definedName>
    <definedName name="hhh">#N/A</definedName>
    <definedName name="HTML_CodePage" hidden="1">1252</definedName>
    <definedName name="HTML_Control" localSheetId="0" hidden="1">{"'para SB'!$A$1318:$F$1381"}</definedName>
    <definedName name="HTML_Control" localSheetId="1" hidden="1">{"'para SB'!$A$1318:$F$1381"}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DAr">#REF!</definedName>
    <definedName name="IDB">#N/A</definedName>
    <definedName name="IFSASSETS">#REF!</definedName>
    <definedName name="IFSLIABS">#REF!</definedName>
    <definedName name="IKR">#N/A</definedName>
    <definedName name="IM">#REF!</definedName>
    <definedName name="IMF">#REF!</definedName>
    <definedName name="INDICEPRODUCCIO">#REF!</definedName>
    <definedName name="INFOGER">[23]BCP!#REF!</definedName>
    <definedName name="INGRESOS">#REF!</definedName>
    <definedName name="INPUT_2">[9]Input!#REF!</definedName>
    <definedName name="INPUT_4">[9]Input!#REF!</definedName>
    <definedName name="INTERES">#N/A</definedName>
    <definedName name="Interest_IDA">[29]NPV!$B$27</definedName>
    <definedName name="Interest_NC">[29]NPV!#REF!</definedName>
    <definedName name="InterestRate">#REF!</definedName>
    <definedName name="IPC">[32]ipc!#REF!</definedName>
    <definedName name="IRLS">#N/A</definedName>
    <definedName name="IRLS1">#N/A</definedName>
    <definedName name="IRP">#N/A</definedName>
    <definedName name="JA">#N/A</definedName>
    <definedName name="JJ">#N/A</definedName>
    <definedName name="JPY">#N/A</definedName>
    <definedName name="KD">#N/A</definedName>
    <definedName name="KD1A">#N/A</definedName>
    <definedName name="LD">#N/A</definedName>
    <definedName name="LD1A">#N/A</definedName>
    <definedName name="LE">#N/A</definedName>
    <definedName name="LE1A">#N/A</definedName>
    <definedName name="LINES">#REF!</definedName>
    <definedName name="LIT">#N/A</definedName>
    <definedName name="LITEURO">#N/A</definedName>
    <definedName name="LP">#N/A</definedName>
    <definedName name="LP1A">#N/A</definedName>
    <definedName name="LTcirr">#REF!</definedName>
    <definedName name="LTr">#REF!</definedName>
    <definedName name="LUR">#N/A</definedName>
    <definedName name="LUXF">#N/A</definedName>
    <definedName name="LUXF1">#N/A</definedName>
    <definedName name="MACRO">#REF!</definedName>
    <definedName name="MACRO_ASSUMP_2006">#REF!</definedName>
    <definedName name="MALAX">#N/A</definedName>
    <definedName name="MALAX1">#N/A</definedName>
    <definedName name="Maturity_IDA">[29]NPV!$B$26</definedName>
    <definedName name="Maturity_NC">[29]NPV!#REF!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EX">#N/A</definedName>
    <definedName name="mflowsa">[7]!mflowsa</definedName>
    <definedName name="mflowsq">[7]!mflowsq</definedName>
    <definedName name="MIDDLE">#REF!</definedName>
    <definedName name="MISC4">[9]OUTPUT!#REF!</definedName>
    <definedName name="MN">[23]BCP!#REF!</definedName>
    <definedName name="MNP">[23]BCP!#REF!</definedName>
    <definedName name="MPETROLEO">#REF!</definedName>
    <definedName name="mstocksa">[7]!mstocksa</definedName>
    <definedName name="mstocksq">[7]!mstocksq</definedName>
    <definedName name="n">#REF!</definedName>
    <definedName name="names">'[19]shared data'!$B$7:$O$7</definedName>
    <definedName name="NAMES_A">'[19]shared data'!$B$5:$B$223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BlankRow">[33]QEDS!$11:$11</definedName>
    <definedName name="nmColumnHeader">[33]QEDS!$2:$2</definedName>
    <definedName name="nmData">[33]QEDS!$B$3:$F$9</definedName>
    <definedName name="NMG_RG">#N/A</definedName>
    <definedName name="nmIndexTable">[33]QEDS!$13:$13</definedName>
    <definedName name="nmReportFooter">[33]QEDS!$10:$10</definedName>
    <definedName name="nmReportHeader">[33]QEDS!$1:$1</definedName>
    <definedName name="nmRowHeader">[33]QEDS!$A$3:$A$9</definedName>
    <definedName name="nmScale">[33]QEDS!$12:$12</definedName>
    <definedName name="NNN">#REF!</definedName>
    <definedName name="no" hidden="1">'[2]Crédito SPNF (fiscal)'!#REF!</definedName>
    <definedName name="NOCLUB">#N/A</definedName>
    <definedName name="NOK">#N/A</definedName>
    <definedName name="nombrenuevo">#N/A</definedName>
    <definedName name="NOTA_EXPLICATIV">#REF!</definedName>
    <definedName name="Notes">[34]UPLOAD!#REF!</definedName>
    <definedName name="NOTITLES">#REF!</definedName>
    <definedName name="NTDD_RG">[26]!NTDD_RG</definedName>
    <definedName name="NX">#N/A</definedName>
    <definedName name="NX_R">#N/A</definedName>
    <definedName name="NXG_RG">#N/A</definedName>
    <definedName name="NYEAR2021">[28]Nickel!$B$583:$J$583</definedName>
    <definedName name="NYEAR2022">[28]Nickel!$K$583:$V$583</definedName>
    <definedName name="NYEAR2023">[28]Nickel!$W$583:$AH$583</definedName>
    <definedName name="NYEAR2024">[28]Nickel!$AI$583:$AT$583</definedName>
    <definedName name="NYEAR2025">[28]Nickel!$AU$583:$BF$583</definedName>
    <definedName name="OCTUBRE">#N/A</definedName>
    <definedName name="OECD_Table">#REF!</definedName>
    <definedName name="OnShow">'[25]SPNF Acuerdo Incl. Int.'!OnShow</definedName>
    <definedName name="Otr_Inst_Banc_40G">#REF!</definedName>
    <definedName name="Pan_Bancario_50G">#REF!</definedName>
    <definedName name="Pan_Monet_30G">#REF!</definedName>
    <definedName name="Path_Data">'[19]shared data'!$B$8</definedName>
    <definedName name="Path_System">'[19]shared data'!$B$7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">#REF!</definedName>
    <definedName name="PFP">#REF!</definedName>
    <definedName name="pfp_table1">#REF!</definedName>
    <definedName name="PK">#REF!</definedName>
    <definedName name="PLATA">#REF!</definedName>
    <definedName name="POLLO">#REF!</definedName>
    <definedName name="POTENCIAL">#N/A</definedName>
    <definedName name="PP">#N/A</definedName>
    <definedName name="PPPWGT">#N/A</definedName>
    <definedName name="PRECIOCIFBANANO">#REF!</definedName>
    <definedName name="PRICE">#REF!</definedName>
    <definedName name="PRICETAB">#REF!</definedName>
    <definedName name="Print_Area_MI">#N/A</definedName>
    <definedName name="PRINTMACRO">#REF!</definedName>
    <definedName name="PrintThis_Links">[30]Links!$A$1:$F$33</definedName>
    <definedName name="PRIV0">#REF!</definedName>
    <definedName name="PRIV00">#REF!</definedName>
    <definedName name="PRIV1">#REF!</definedName>
    <definedName name="PRIV11">#REF!</definedName>
    <definedName name="PRIV2">#REF!</definedName>
    <definedName name="PRIV22">#REF!</definedName>
    <definedName name="PRIV3">#REF!</definedName>
    <definedName name="PRIV33">#REF!</definedName>
    <definedName name="PRMONTH">#REF!</definedName>
    <definedName name="prn">[29]FSUOUT!$B$2:$V$32</definedName>
    <definedName name="Prog1998">'[35]2003'!#REF!</definedName>
    <definedName name="PRYEAR">#REF!</definedName>
    <definedName name="PTA">#N/A</definedName>
    <definedName name="PTAEURO">#N/A</definedName>
    <definedName name="PUBL00">#REF!</definedName>
    <definedName name="PUBL11">#REF!</definedName>
    <definedName name="PUBL2">#REF!</definedName>
    <definedName name="PUBL22">#REF!</definedName>
    <definedName name="PUBL33">#REF!</definedName>
    <definedName name="PUBL5">#REF!</definedName>
    <definedName name="PUBL55">#REF!</definedName>
    <definedName name="PUBL6">#REF!</definedName>
    <definedName name="PUBL66">#REF!</definedName>
    <definedName name="Q_5">#REF!</definedName>
    <definedName name="Q_6">#REF!</definedName>
    <definedName name="Q_7">#REF!</definedName>
    <definedName name="QFISCAL">'[36]Quarterly Raw Data'!#REF!</definedName>
    <definedName name="qqq" localSheetId="0" hidden="1">{#N/A,#N/A,FALSE,"EXTRABUDGT"}</definedName>
    <definedName name="qqq" localSheetId="1" hidden="1">{#N/A,#N/A,FALSE,"EXTRABUDGT"}</definedName>
    <definedName name="qqq" hidden="1">{#N/A,#N/A,FALSE,"EXTRABUDGT"}</definedName>
    <definedName name="QTAB7">'[36]Quarterly MacroFlow'!#REF!</definedName>
    <definedName name="QTAB7A">'[36]Quarterly MacroFlow'!#REF!</definedName>
    <definedName name="R_">#N/A</definedName>
    <definedName name="RA">#N/A</definedName>
    <definedName name="RD">#N/A</definedName>
    <definedName name="RD1A">#N/A</definedName>
    <definedName name="RE">#N/A</definedName>
    <definedName name="red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SERVAS">#REF!</definedName>
    <definedName name="RESUMEN">#REF!</definedName>
    <definedName name="RESUMEN2">#N/A</definedName>
    <definedName name="RESUMEN3">#N/A</definedName>
    <definedName name="RESUMEN4">#N/A</definedName>
    <definedName name="RESUMEN5">#N/A</definedName>
    <definedName name="right">#REF!</definedName>
    <definedName name="RIN">#REF!</definedName>
    <definedName name="rindex">#REF!</definedName>
    <definedName name="rita" localSheetId="1">[42]Hoja2!$1:$1048576</definedName>
    <definedName name="rita">[37]Hoja2!$1:$1048576</definedName>
    <definedName name="rngErrorSort">[30]ErrCheck!$A$4</definedName>
    <definedName name="rngLastSave">[30]Main!$G$19</definedName>
    <definedName name="rngLastSent">[30]Main!$G$18</definedName>
    <definedName name="rngLastUpdate">[30]Links!$D$2</definedName>
    <definedName name="rngNeedsUpdate">[30]Links!$E$2</definedName>
    <definedName name="rngQuestChecked">[30]ErrCheck!$A$3</definedName>
    <definedName name="ROS">#N/A</definedName>
    <definedName name="Rows_Table">#REF!</definedName>
    <definedName name="RR">#N/A</definedName>
    <definedName name="RS">#N/A</definedName>
    <definedName name="RS1A">#N/A</definedName>
    <definedName name="RSB">#REF!</definedName>
    <definedName name="RSB_AHAP_40R">#REF!</definedName>
    <definedName name="RSB_Bcos_Des_40R">#REF!</definedName>
    <definedName name="RSB_SOCFIN_40R">#REF!</definedName>
    <definedName name="RUIZ">#N/A</definedName>
    <definedName name="S_">#N/A</definedName>
    <definedName name="S_1A">#N/A</definedName>
    <definedName name="SA_Tab">#REF!</definedName>
    <definedName name="SAR">#N/A</definedName>
    <definedName name="SCHILL">#N/A</definedName>
    <definedName name="SCHILL1">#N/A</definedName>
    <definedName name="sds_gdp_exp_lari">#REF!</definedName>
    <definedName name="sds_gdp_origin">#REF!</definedName>
    <definedName name="sds_gpd_exp_gdp">#REF!</definedName>
    <definedName name="SEK">#N/A</definedName>
    <definedName name="sencount" hidden="1">2</definedName>
    <definedName name="SING">#N/A</definedName>
    <definedName name="SING1">#N/A</definedName>
    <definedName name="SPN">#N/A</definedName>
    <definedName name="spnf">'[25]SPNF Acuerdo Incl. Int.'!spnf</definedName>
    <definedName name="START">#REF!</definedName>
    <definedName name="STFQTAB">#REF!</definedName>
    <definedName name="STOP">#REF!</definedName>
    <definedName name="SUM">[4]BoP!$E$313:$BE$365</definedName>
    <definedName name="SUPLI">#N/A</definedName>
    <definedName name="SUPLIDORES">#N/A</definedName>
    <definedName name="Tab25a">#REF!</definedName>
    <definedName name="Tab25b">#REF!</definedName>
    <definedName name="Table__47">[38]RED47!$A$1:$I$53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8">'[19]shared data'!$A$1:$E$32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ASA">#N/A</definedName>
    <definedName name="TASAS">#N/A</definedName>
    <definedName name="Tasas_Interes_06R">[39]A!$A$1:$T$54</definedName>
    <definedName name="tblChecks">[30]ErrCheck!$A$3:$E$5</definedName>
    <definedName name="tblLinks">[30]Links!$A$4:$F$33</definedName>
    <definedName name="tc">#VALUE!</definedName>
    <definedName name="TD">#N/A</definedName>
    <definedName name="TD1A">#N/A</definedName>
    <definedName name="TELAS">#REF!</definedName>
    <definedName name="Template_Table">#REF!</definedName>
    <definedName name="TIPOCAMBIO">#REF!</definedName>
    <definedName name="TITLES">#REF!</definedName>
    <definedName name="_xlnm.Print_Titles">#REF!,#REF!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[27]Q5!$E$23:$AH$23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[40]BCC!$A$1:$N$821,[40]BCC!$A$822:$N$1624</definedName>
    <definedName name="TOTAL">#N/A</definedName>
    <definedName name="Trade">#REF!</definedName>
    <definedName name="TRADE3">[9]Trade!#REF!</definedName>
    <definedName name="TRIGO">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AED">#N/A</definedName>
    <definedName name="UAED1">#N/A</definedName>
    <definedName name="UC">#N/A</definedName>
    <definedName name="UC1A">#N/A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ENEZU">#N/A</definedName>
    <definedName name="VIAAEREA">#REF!</definedName>
    <definedName name="VTITLES">#REF!</definedName>
    <definedName name="wage_govt_sector">#REF!</definedName>
    <definedName name="WAPR">#REF!</definedName>
    <definedName name="WEO">#REF!</definedName>
    <definedName name="will">'[25]SPNF Acuerdo Incl. Int.'!will</definedName>
    <definedName name="WPCP33_D">#REF!</definedName>
    <definedName name="WPCP33pch">#REF!</definedName>
    <definedName name="wrn.BANKS." localSheetId="0" hidden="1">{#N/A,#N/A,FALSE,"BANKS"}</definedName>
    <definedName name="wrn.BANKS." localSheetId="1" hidden="1">{#N/A,#N/A,FALSE,"BANKS"}</definedName>
    <definedName name="wrn.BANKS." hidden="1">{#N/A,#N/A,FALSE,"BANKS"}</definedName>
    <definedName name="wrn.BOP." localSheetId="0" hidden="1">{#N/A,#N/A,FALSE,"BOP"}</definedName>
    <definedName name="wrn.BOP." localSheetId="1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localSheetId="1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localSheetId="1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localSheetId="1" hidden="1">{#N/A,#N/A,FALSE,"DEPO"}</definedName>
    <definedName name="wrn.DEPO." hidden="1">{#N/A,#N/A,FALSE,"DEPO"}</definedName>
    <definedName name="wrn.EXCISE." localSheetId="0" hidden="1">{#N/A,#N/A,FALSE,"EXCISE"}</definedName>
    <definedName name="wrn.EXCISE." localSheetId="1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localSheetId="1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localSheetId="1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localSheetId="1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localSheetId="1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localSheetId="1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localSheetId="1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localSheetId="1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localSheetId="1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localSheetId="1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localSheetId="1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localSheetId="1" hidden="1">{"MONA",#N/A,FALSE,"S"}</definedName>
    <definedName name="wrn.MONA." hidden="1">{"MONA",#N/A,FALSE,"S"}</definedName>
    <definedName name="wrn.MS." localSheetId="0" hidden="1">{#N/A,#N/A,FALSE,"MS"}</definedName>
    <definedName name="wrn.MS." localSheetId="1" hidden="1">{#N/A,#N/A,FALSE,"MS"}</definedName>
    <definedName name="wrn.MS." hidden="1">{#N/A,#N/A,FALSE,"MS"}</definedName>
    <definedName name="wrn.NBG." localSheetId="0" hidden="1">{#N/A,#N/A,FALSE,"NBG"}</definedName>
    <definedName name="wrn.NBG." localSheetId="1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localSheetId="1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localSheetId="1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localSheetId="1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localSheetId="1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1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localSheetId="1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localSheetId="1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localSheetId="1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localSheetId="1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localSheetId="1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localSheetId="1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localSheetId="1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localSheetId="1" hidden="1">{#N/A,#N/A,FALSE,"WAGES"}</definedName>
    <definedName name="wrn.WAGES." hidden="1">{#N/A,#N/A,FALSE,"WAGES"}</definedName>
    <definedName name="wrn.WEO." localSheetId="0" hidden="1">{"WEO",#N/A,FALSE,"T"}</definedName>
    <definedName name="wrn.WEO." localSheetId="1" hidden="1">{"WEO",#N/A,FALSE,"T"}</definedName>
    <definedName name="wrn.WEO." hidden="1">{"WEO",#N/A,FALSE,"T"}</definedName>
    <definedName name="XBANANO">#REF!</definedName>
    <definedName name="XCAFE">#REF!</definedName>
    <definedName name="XGS">#REF!</definedName>
    <definedName name="XMENSUALES">#REF!</definedName>
    <definedName name="xxWRS_1">'[19]shared data'!$A$1:$A$77</definedName>
    <definedName name="xxWRS_2">#REF!</definedName>
    <definedName name="xxWRS_3">#REF!</definedName>
    <definedName name="xxWRS_4">[29]Q5!$A$1:$A$104</definedName>
    <definedName name="xxWRS_5">[29]Q6!$A$1:$A$160</definedName>
    <definedName name="xxWRS_6">[29]Q7!$A$1:$A$59</definedName>
    <definedName name="xxWRS_7">[29]Q5!$A$1:$A$109</definedName>
    <definedName name="xxWRS_8">[29]Q6!$A$1:$A$162</definedName>
    <definedName name="xxWRS_9">[29]Q7!$A$1:$A$61</definedName>
    <definedName name="XXX">#REF!</definedName>
    <definedName name="XXX1">#REF!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YY">#N/A</definedName>
    <definedName name="YY1A">#N/A</definedName>
    <definedName name="Z">[1]Imp!#REF!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9" i="5" l="1"/>
  <c r="AC29" i="5"/>
  <c r="AB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AB28" i="5"/>
  <c r="AB27" i="5" s="1"/>
  <c r="AB26" i="5" s="1"/>
  <c r="N28" i="5"/>
  <c r="M28" i="5"/>
  <c r="L28" i="5"/>
  <c r="K28" i="5"/>
  <c r="K27" i="5" s="1"/>
  <c r="K26" i="5" s="1"/>
  <c r="J28" i="5"/>
  <c r="J27" i="5" s="1"/>
  <c r="J26" i="5" s="1"/>
  <c r="I28" i="5"/>
  <c r="I27" i="5" s="1"/>
  <c r="I26" i="5" s="1"/>
  <c r="H28" i="5"/>
  <c r="G28" i="5"/>
  <c r="F28" i="5"/>
  <c r="E28" i="5"/>
  <c r="E27" i="5" s="1"/>
  <c r="E26" i="5" s="1"/>
  <c r="D28" i="5"/>
  <c r="D27" i="5" s="1"/>
  <c r="D26" i="5" s="1"/>
  <c r="C28" i="5"/>
  <c r="O28" i="5" s="1"/>
  <c r="AA27" i="5"/>
  <c r="AA26" i="5" s="1"/>
  <c r="Z27" i="5"/>
  <c r="Z26" i="5" s="1"/>
  <c r="Y27" i="5"/>
  <c r="Y26" i="5" s="1"/>
  <c r="X27" i="5"/>
  <c r="W27" i="5"/>
  <c r="V27" i="5"/>
  <c r="U27" i="5"/>
  <c r="U26" i="5" s="1"/>
  <c r="T27" i="5"/>
  <c r="T26" i="5" s="1"/>
  <c r="S27" i="5"/>
  <c r="S26" i="5" s="1"/>
  <c r="R27" i="5"/>
  <c r="Q27" i="5"/>
  <c r="P27" i="5"/>
  <c r="N27" i="5"/>
  <c r="N26" i="5" s="1"/>
  <c r="M27" i="5"/>
  <c r="M26" i="5" s="1"/>
  <c r="L27" i="5"/>
  <c r="H27" i="5"/>
  <c r="H26" i="5" s="1"/>
  <c r="G27" i="5"/>
  <c r="G26" i="5" s="1"/>
  <c r="F27" i="5"/>
  <c r="X26" i="5"/>
  <c r="W26" i="5"/>
  <c r="V26" i="5"/>
  <c r="R26" i="5"/>
  <c r="Q26" i="5"/>
  <c r="P26" i="5"/>
  <c r="L26" i="5"/>
  <c r="F26" i="5"/>
  <c r="AB25" i="5"/>
  <c r="N25" i="5"/>
  <c r="M25" i="5"/>
  <c r="L25" i="5"/>
  <c r="K25" i="5"/>
  <c r="J25" i="5"/>
  <c r="I25" i="5"/>
  <c r="H25" i="5"/>
  <c r="O25" i="5" s="1"/>
  <c r="AC25" i="5" s="1"/>
  <c r="G25" i="5"/>
  <c r="F25" i="5"/>
  <c r="E25" i="5"/>
  <c r="D25" i="5"/>
  <c r="C25" i="5"/>
  <c r="AB24" i="5"/>
  <c r="N24" i="5"/>
  <c r="M24" i="5"/>
  <c r="M22" i="5" s="1"/>
  <c r="L24" i="5"/>
  <c r="K24" i="5"/>
  <c r="J24" i="5"/>
  <c r="I24" i="5"/>
  <c r="H24" i="5"/>
  <c r="G24" i="5"/>
  <c r="G22" i="5" s="1"/>
  <c r="F24" i="5"/>
  <c r="E24" i="5"/>
  <c r="D24" i="5"/>
  <c r="C24" i="5"/>
  <c r="O24" i="5" s="1"/>
  <c r="AB23" i="5"/>
  <c r="AB22" i="5" s="1"/>
  <c r="N23" i="5"/>
  <c r="M23" i="5"/>
  <c r="L23" i="5"/>
  <c r="L22" i="5" s="1"/>
  <c r="K23" i="5"/>
  <c r="K22" i="5" s="1"/>
  <c r="J23" i="5"/>
  <c r="J22" i="5" s="1"/>
  <c r="I23" i="5"/>
  <c r="H23" i="5"/>
  <c r="G23" i="5"/>
  <c r="F23" i="5"/>
  <c r="F22" i="5" s="1"/>
  <c r="E23" i="5"/>
  <c r="E22" i="5" s="1"/>
  <c r="D23" i="5"/>
  <c r="D22" i="5" s="1"/>
  <c r="C23" i="5"/>
  <c r="O23" i="5" s="1"/>
  <c r="AA22" i="5"/>
  <c r="Z22" i="5"/>
  <c r="Y22" i="5"/>
  <c r="X22" i="5"/>
  <c r="W22" i="5"/>
  <c r="V22" i="5"/>
  <c r="U22" i="5"/>
  <c r="T22" i="5"/>
  <c r="S22" i="5"/>
  <c r="R22" i="5"/>
  <c r="Q22" i="5"/>
  <c r="P22" i="5"/>
  <c r="N22" i="5"/>
  <c r="I22" i="5"/>
  <c r="H22" i="5"/>
  <c r="C22" i="5"/>
  <c r="AB21" i="5"/>
  <c r="N21" i="5"/>
  <c r="N20" i="5" s="1"/>
  <c r="N19" i="5" s="1"/>
  <c r="M21" i="5"/>
  <c r="M20" i="5" s="1"/>
  <c r="M19" i="5" s="1"/>
  <c r="L21" i="5"/>
  <c r="L20" i="5" s="1"/>
  <c r="L19" i="5" s="1"/>
  <c r="K21" i="5"/>
  <c r="J21" i="5"/>
  <c r="I21" i="5"/>
  <c r="H21" i="5"/>
  <c r="H20" i="5" s="1"/>
  <c r="H19" i="5" s="1"/>
  <c r="G21" i="5"/>
  <c r="G20" i="5" s="1"/>
  <c r="G19" i="5" s="1"/>
  <c r="F21" i="5"/>
  <c r="F20" i="5" s="1"/>
  <c r="F19" i="5" s="1"/>
  <c r="E21" i="5"/>
  <c r="D21" i="5"/>
  <c r="C21" i="5"/>
  <c r="O21" i="5" s="1"/>
  <c r="AB20" i="5"/>
  <c r="AB19" i="5" s="1"/>
  <c r="AA20" i="5"/>
  <c r="Z20" i="5"/>
  <c r="Y20" i="5"/>
  <c r="X20" i="5"/>
  <c r="X19" i="5" s="1"/>
  <c r="W20" i="5"/>
  <c r="W19" i="5" s="1"/>
  <c r="V20" i="5"/>
  <c r="V19" i="5" s="1"/>
  <c r="V8" i="5" s="1"/>
  <c r="V30" i="5" s="1"/>
  <c r="U20" i="5"/>
  <c r="T20" i="5"/>
  <c r="S20" i="5"/>
  <c r="R20" i="5"/>
  <c r="R19" i="5" s="1"/>
  <c r="Q20" i="5"/>
  <c r="Q19" i="5" s="1"/>
  <c r="P20" i="5"/>
  <c r="P19" i="5" s="1"/>
  <c r="P8" i="5" s="1"/>
  <c r="P30" i="5" s="1"/>
  <c r="K20" i="5"/>
  <c r="K19" i="5" s="1"/>
  <c r="J20" i="5"/>
  <c r="J19" i="5" s="1"/>
  <c r="I20" i="5"/>
  <c r="E20" i="5"/>
  <c r="E19" i="5" s="1"/>
  <c r="D20" i="5"/>
  <c r="D19" i="5" s="1"/>
  <c r="C20" i="5"/>
  <c r="AA19" i="5"/>
  <c r="Z19" i="5"/>
  <c r="Z8" i="5" s="1"/>
  <c r="Z30" i="5" s="1"/>
  <c r="Y19" i="5"/>
  <c r="U19" i="5"/>
  <c r="T19" i="5"/>
  <c r="T8" i="5" s="1"/>
  <c r="T30" i="5" s="1"/>
  <c r="S19" i="5"/>
  <c r="I19" i="5"/>
  <c r="C19" i="5"/>
  <c r="AB18" i="5"/>
  <c r="N18" i="5"/>
  <c r="M18" i="5"/>
  <c r="L18" i="5"/>
  <c r="L9" i="5" s="1"/>
  <c r="K18" i="5"/>
  <c r="J18" i="5"/>
  <c r="I18" i="5"/>
  <c r="H18" i="5"/>
  <c r="G18" i="5"/>
  <c r="F18" i="5"/>
  <c r="F9" i="5" s="1"/>
  <c r="E18" i="5"/>
  <c r="D18" i="5"/>
  <c r="C18" i="5"/>
  <c r="O18" i="5" s="1"/>
  <c r="AB17" i="5"/>
  <c r="N17" i="5"/>
  <c r="M17" i="5"/>
  <c r="L17" i="5"/>
  <c r="K17" i="5"/>
  <c r="J17" i="5"/>
  <c r="I17" i="5"/>
  <c r="H17" i="5"/>
  <c r="G17" i="5"/>
  <c r="F17" i="5"/>
  <c r="E17" i="5"/>
  <c r="D17" i="5"/>
  <c r="C17" i="5"/>
  <c r="O17" i="5" s="1"/>
  <c r="AC17" i="5" s="1"/>
  <c r="AB16" i="5"/>
  <c r="N16" i="5"/>
  <c r="M16" i="5"/>
  <c r="L16" i="5"/>
  <c r="K16" i="5"/>
  <c r="J16" i="5"/>
  <c r="I16" i="5"/>
  <c r="H16" i="5"/>
  <c r="G16" i="5"/>
  <c r="F16" i="5"/>
  <c r="E16" i="5"/>
  <c r="D16" i="5"/>
  <c r="C16" i="5"/>
  <c r="O16" i="5" s="1"/>
  <c r="AB15" i="5"/>
  <c r="N15" i="5"/>
  <c r="M15" i="5"/>
  <c r="L15" i="5"/>
  <c r="K15" i="5"/>
  <c r="J15" i="5"/>
  <c r="I15" i="5"/>
  <c r="H15" i="5"/>
  <c r="G15" i="5"/>
  <c r="F15" i="5"/>
  <c r="E15" i="5"/>
  <c r="D15" i="5"/>
  <c r="C15" i="5"/>
  <c r="O15" i="5" s="1"/>
  <c r="AB14" i="5"/>
  <c r="AB12" i="5" s="1"/>
  <c r="N14" i="5"/>
  <c r="M14" i="5"/>
  <c r="L14" i="5"/>
  <c r="K14" i="5"/>
  <c r="J14" i="5"/>
  <c r="J12" i="5" s="1"/>
  <c r="I14" i="5"/>
  <c r="H14" i="5"/>
  <c r="G14" i="5"/>
  <c r="F14" i="5"/>
  <c r="E14" i="5"/>
  <c r="D14" i="5"/>
  <c r="D12" i="5" s="1"/>
  <c r="C14" i="5"/>
  <c r="O14" i="5" s="1"/>
  <c r="AB13" i="5"/>
  <c r="N13" i="5"/>
  <c r="N12" i="5" s="1"/>
  <c r="N9" i="5" s="1"/>
  <c r="M13" i="5"/>
  <c r="M12" i="5" s="1"/>
  <c r="M9" i="5" s="1"/>
  <c r="L13" i="5"/>
  <c r="K13" i="5"/>
  <c r="J13" i="5"/>
  <c r="I13" i="5"/>
  <c r="I12" i="5" s="1"/>
  <c r="H13" i="5"/>
  <c r="H12" i="5" s="1"/>
  <c r="H9" i="5" s="1"/>
  <c r="G13" i="5"/>
  <c r="G12" i="5" s="1"/>
  <c r="G9" i="5" s="1"/>
  <c r="F13" i="5"/>
  <c r="E13" i="5"/>
  <c r="D13" i="5"/>
  <c r="C13" i="5"/>
  <c r="C12" i="5" s="1"/>
  <c r="AA12" i="5"/>
  <c r="Z12" i="5"/>
  <c r="Y12" i="5"/>
  <c r="X12" i="5"/>
  <c r="W12" i="5"/>
  <c r="V12" i="5"/>
  <c r="U12" i="5"/>
  <c r="T12" i="5"/>
  <c r="S12" i="5"/>
  <c r="R12" i="5"/>
  <c r="Q12" i="5"/>
  <c r="P12" i="5"/>
  <c r="L12" i="5"/>
  <c r="K12" i="5"/>
  <c r="F12" i="5"/>
  <c r="E12" i="5"/>
  <c r="AB11" i="5"/>
  <c r="AB9" i="5" s="1"/>
  <c r="AB8" i="5" s="1"/>
  <c r="AB30" i="5" s="1"/>
  <c r="N11" i="5"/>
  <c r="M11" i="5"/>
  <c r="L11" i="5"/>
  <c r="K11" i="5"/>
  <c r="K10" i="5" s="1"/>
  <c r="J11" i="5"/>
  <c r="J9" i="5" s="1"/>
  <c r="I11" i="5"/>
  <c r="I10" i="5" s="1"/>
  <c r="H11" i="5"/>
  <c r="G11" i="5"/>
  <c r="F11" i="5"/>
  <c r="E11" i="5"/>
  <c r="E10" i="5" s="1"/>
  <c r="D11" i="5"/>
  <c r="D9" i="5" s="1"/>
  <c r="D8" i="5" s="1"/>
  <c r="D30" i="5" s="1"/>
  <c r="C11" i="5"/>
  <c r="O11" i="5" s="1"/>
  <c r="AA10" i="5"/>
  <c r="Z10" i="5"/>
  <c r="Y10" i="5"/>
  <c r="X10" i="5"/>
  <c r="W10" i="5"/>
  <c r="V10" i="5"/>
  <c r="U10" i="5"/>
  <c r="T10" i="5"/>
  <c r="S10" i="5"/>
  <c r="R10" i="5"/>
  <c r="Q10" i="5"/>
  <c r="P10" i="5"/>
  <c r="N10" i="5"/>
  <c r="M10" i="5"/>
  <c r="L10" i="5"/>
  <c r="H10" i="5"/>
  <c r="G10" i="5"/>
  <c r="F10" i="5"/>
  <c r="AA9" i="5"/>
  <c r="Z9" i="5"/>
  <c r="Y9" i="5"/>
  <c r="Y8" i="5" s="1"/>
  <c r="Y30" i="5" s="1"/>
  <c r="X9" i="5"/>
  <c r="X8" i="5" s="1"/>
  <c r="X30" i="5" s="1"/>
  <c r="W9" i="5"/>
  <c r="W8" i="5" s="1"/>
  <c r="W30" i="5" s="1"/>
  <c r="V9" i="5"/>
  <c r="U9" i="5"/>
  <c r="T9" i="5"/>
  <c r="S9" i="5"/>
  <c r="S8" i="5" s="1"/>
  <c r="S30" i="5" s="1"/>
  <c r="R9" i="5"/>
  <c r="R8" i="5" s="1"/>
  <c r="R30" i="5" s="1"/>
  <c r="Q9" i="5"/>
  <c r="Q8" i="5" s="1"/>
  <c r="Q30" i="5" s="1"/>
  <c r="P9" i="5"/>
  <c r="K9" i="5"/>
  <c r="K8" i="5" s="1"/>
  <c r="K30" i="5" s="1"/>
  <c r="E9" i="5"/>
  <c r="AA8" i="5"/>
  <c r="U8" i="5"/>
  <c r="AC14" i="5" l="1"/>
  <c r="AD14" i="5"/>
  <c r="AD16" i="5"/>
  <c r="AC16" i="5"/>
  <c r="AC21" i="5"/>
  <c r="O20" i="5"/>
  <c r="AD21" i="5"/>
  <c r="AC24" i="5"/>
  <c r="AD24" i="5"/>
  <c r="AC11" i="5"/>
  <c r="O10" i="5"/>
  <c r="AD11" i="5"/>
  <c r="J8" i="5"/>
  <c r="J30" i="5" s="1"/>
  <c r="AC15" i="5"/>
  <c r="AD15" i="5"/>
  <c r="L8" i="5"/>
  <c r="L30" i="5" s="1"/>
  <c r="AC23" i="5"/>
  <c r="O22" i="5"/>
  <c r="AD23" i="5"/>
  <c r="U30" i="5"/>
  <c r="AA30" i="5"/>
  <c r="G8" i="5"/>
  <c r="G30" i="5" s="1"/>
  <c r="M8" i="5"/>
  <c r="M30" i="5" s="1"/>
  <c r="AC28" i="5"/>
  <c r="O27" i="5"/>
  <c r="AD28" i="5"/>
  <c r="F8" i="5"/>
  <c r="F30" i="5" s="1"/>
  <c r="E8" i="5"/>
  <c r="E30" i="5" s="1"/>
  <c r="H8" i="5"/>
  <c r="H30" i="5" s="1"/>
  <c r="N8" i="5"/>
  <c r="N30" i="5" s="1"/>
  <c r="AC18" i="5"/>
  <c r="AD18" i="5"/>
  <c r="C10" i="5"/>
  <c r="D10" i="5"/>
  <c r="J10" i="5"/>
  <c r="AB10" i="5"/>
  <c r="O13" i="5"/>
  <c r="C27" i="5"/>
  <c r="C26" i="5" s="1"/>
  <c r="C9" i="5"/>
  <c r="C8" i="5" s="1"/>
  <c r="I9" i="5"/>
  <c r="I8" i="5" s="1"/>
  <c r="I30" i="5" s="1"/>
  <c r="AD22" i="5" l="1"/>
  <c r="AC22" i="5"/>
  <c r="AD20" i="5"/>
  <c r="AC20" i="5"/>
  <c r="O19" i="5"/>
  <c r="AD10" i="5"/>
  <c r="AC10" i="5"/>
  <c r="C30" i="5"/>
  <c r="AD13" i="5"/>
  <c r="AC13" i="5"/>
  <c r="O12" i="5"/>
  <c r="AD27" i="5"/>
  <c r="AC27" i="5"/>
  <c r="O26" i="5"/>
  <c r="AD12" i="5" l="1"/>
  <c r="AC12" i="5"/>
  <c r="O9" i="5"/>
  <c r="AD19" i="5"/>
  <c r="AC19" i="5"/>
  <c r="AD26" i="5"/>
  <c r="AC26" i="5"/>
  <c r="AC9" i="5" l="1"/>
  <c r="AD9" i="5"/>
  <c r="O8" i="5"/>
  <c r="O30" i="5" l="1"/>
  <c r="AC8" i="5"/>
  <c r="AD8" i="5"/>
  <c r="AD30" i="5" l="1"/>
  <c r="AC30" i="5"/>
  <c r="AB31" i="2" l="1"/>
  <c r="AC31" i="2" s="1"/>
  <c r="AC29" i="2"/>
  <c r="AD29" i="2" s="1"/>
  <c r="AB29" i="2"/>
  <c r="O29" i="2"/>
  <c r="AC28" i="2"/>
  <c r="AD28" i="2" s="1"/>
  <c r="AB28" i="2"/>
  <c r="AB27" i="2" s="1"/>
  <c r="O28" i="2"/>
  <c r="AA27" i="2"/>
  <c r="AA26" i="2" s="1"/>
  <c r="Z27" i="2"/>
  <c r="Z26" i="2" s="1"/>
  <c r="Y27" i="2"/>
  <c r="X27" i="2"/>
  <c r="X26" i="2" s="1"/>
  <c r="W27" i="2"/>
  <c r="V27" i="2"/>
  <c r="U27" i="2"/>
  <c r="U26" i="2" s="1"/>
  <c r="T27" i="2"/>
  <c r="T26" i="2" s="1"/>
  <c r="S27" i="2"/>
  <c r="R27" i="2"/>
  <c r="R26" i="2" s="1"/>
  <c r="Q27" i="2"/>
  <c r="P27" i="2"/>
  <c r="O27" i="2"/>
  <c r="O26" i="2" s="1"/>
  <c r="N27" i="2"/>
  <c r="N26" i="2" s="1"/>
  <c r="M27" i="2"/>
  <c r="L27" i="2"/>
  <c r="L26" i="2" s="1"/>
  <c r="K27" i="2"/>
  <c r="J27" i="2"/>
  <c r="I27" i="2"/>
  <c r="I26" i="2" s="1"/>
  <c r="H27" i="2"/>
  <c r="H26" i="2" s="1"/>
  <c r="G27" i="2"/>
  <c r="F27" i="2"/>
  <c r="F26" i="2" s="1"/>
  <c r="E27" i="2"/>
  <c r="D27" i="2"/>
  <c r="C27" i="2"/>
  <c r="C26" i="2" s="1"/>
  <c r="Y26" i="2"/>
  <c r="W26" i="2"/>
  <c r="V26" i="2"/>
  <c r="S26" i="2"/>
  <c r="Q26" i="2"/>
  <c r="P26" i="2"/>
  <c r="M26" i="2"/>
  <c r="K26" i="2"/>
  <c r="J26" i="2"/>
  <c r="G26" i="2"/>
  <c r="E26" i="2"/>
  <c r="D26" i="2"/>
  <c r="AB25" i="2"/>
  <c r="AC25" i="2" s="1"/>
  <c r="O25" i="2"/>
  <c r="AD24" i="2"/>
  <c r="AC24" i="2"/>
  <c r="AB24" i="2"/>
  <c r="O24" i="2"/>
  <c r="AB23" i="2"/>
  <c r="AC23" i="2" s="1"/>
  <c r="AD23" i="2" s="1"/>
  <c r="O23" i="2"/>
  <c r="O22" i="2" s="1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N22" i="2"/>
  <c r="M22" i="2"/>
  <c r="L22" i="2"/>
  <c r="K22" i="2"/>
  <c r="J22" i="2"/>
  <c r="I22" i="2"/>
  <c r="H22" i="2"/>
  <c r="G22" i="2"/>
  <c r="F22" i="2"/>
  <c r="E22" i="2"/>
  <c r="D22" i="2"/>
  <c r="D19" i="2" s="1"/>
  <c r="C22" i="2"/>
  <c r="AA21" i="2"/>
  <c r="Z21" i="2"/>
  <c r="Z20" i="2" s="1"/>
  <c r="Z19" i="2" s="1"/>
  <c r="Y21" i="2"/>
  <c r="X21" i="2"/>
  <c r="W21" i="2"/>
  <c r="W20" i="2" s="1"/>
  <c r="W19" i="2" s="1"/>
  <c r="V21" i="2"/>
  <c r="U21" i="2"/>
  <c r="T21" i="2"/>
  <c r="T20" i="2" s="1"/>
  <c r="T19" i="2" s="1"/>
  <c r="S21" i="2"/>
  <c r="R21" i="2"/>
  <c r="Q21" i="2"/>
  <c r="Q20" i="2" s="1"/>
  <c r="Q19" i="2" s="1"/>
  <c r="P21" i="2"/>
  <c r="P20" i="2" s="1"/>
  <c r="P19" i="2" s="1"/>
  <c r="O21" i="2"/>
  <c r="AA20" i="2"/>
  <c r="AA19" i="2" s="1"/>
  <c r="Y20" i="2"/>
  <c r="X20" i="2"/>
  <c r="X19" i="2" s="1"/>
  <c r="V20" i="2"/>
  <c r="U20" i="2"/>
  <c r="U19" i="2" s="1"/>
  <c r="S20" i="2"/>
  <c r="R20" i="2"/>
  <c r="R19" i="2" s="1"/>
  <c r="R8" i="2" s="1"/>
  <c r="R30" i="2" s="1"/>
  <c r="R32" i="2" s="1"/>
  <c r="O20" i="2"/>
  <c r="N20" i="2"/>
  <c r="M20" i="2"/>
  <c r="L20" i="2"/>
  <c r="L19" i="2" s="1"/>
  <c r="L8" i="2" s="1"/>
  <c r="L30" i="2" s="1"/>
  <c r="L32" i="2" s="1"/>
  <c r="K20" i="2"/>
  <c r="J20" i="2"/>
  <c r="I20" i="2"/>
  <c r="I19" i="2" s="1"/>
  <c r="I8" i="2" s="1"/>
  <c r="I30" i="2" s="1"/>
  <c r="I32" i="2" s="1"/>
  <c r="H20" i="2"/>
  <c r="G20" i="2"/>
  <c r="F20" i="2"/>
  <c r="F19" i="2" s="1"/>
  <c r="F8" i="2" s="1"/>
  <c r="F30" i="2" s="1"/>
  <c r="F32" i="2" s="1"/>
  <c r="E20" i="2"/>
  <c r="D20" i="2"/>
  <c r="C20" i="2"/>
  <c r="C19" i="2" s="1"/>
  <c r="C8" i="2" s="1"/>
  <c r="C30" i="2" s="1"/>
  <c r="C32" i="2" s="1"/>
  <c r="Y19" i="2"/>
  <c r="V19" i="2"/>
  <c r="S19" i="2"/>
  <c r="N19" i="2"/>
  <c r="M19" i="2"/>
  <c r="K19" i="2"/>
  <c r="J19" i="2"/>
  <c r="H19" i="2"/>
  <c r="G19" i="2"/>
  <c r="E19" i="2"/>
  <c r="AD18" i="2"/>
  <c r="AC18" i="2"/>
  <c r="AB18" i="2"/>
  <c r="O18" i="2"/>
  <c r="AC17" i="2"/>
  <c r="AB17" i="2"/>
  <c r="O17" i="2"/>
  <c r="AB16" i="2"/>
  <c r="O16" i="2"/>
  <c r="AC16" i="2" s="1"/>
  <c r="AD16" i="2" s="1"/>
  <c r="AC15" i="2"/>
  <c r="AD15" i="2" s="1"/>
  <c r="AB15" i="2"/>
  <c r="O15" i="2"/>
  <c r="AC14" i="2"/>
  <c r="AD14" i="2" s="1"/>
  <c r="AB14" i="2"/>
  <c r="O14" i="2"/>
  <c r="AB13" i="2"/>
  <c r="O13" i="2"/>
  <c r="AC13" i="2" s="1"/>
  <c r="AD13" i="2" s="1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N12" i="2"/>
  <c r="M12" i="2"/>
  <c r="L12" i="2"/>
  <c r="K12" i="2"/>
  <c r="J12" i="2"/>
  <c r="I12" i="2"/>
  <c r="H12" i="2"/>
  <c r="G12" i="2"/>
  <c r="F12" i="2"/>
  <c r="E12" i="2"/>
  <c r="D12" i="2"/>
  <c r="C12" i="2"/>
  <c r="AA11" i="2"/>
  <c r="AA9" i="2" s="1"/>
  <c r="Z11" i="2"/>
  <c r="Z10" i="2" s="1"/>
  <c r="Y11" i="2"/>
  <c r="X11" i="2"/>
  <c r="W11" i="2"/>
  <c r="W9" i="2" s="1"/>
  <c r="V11" i="2"/>
  <c r="V10" i="2" s="1"/>
  <c r="U11" i="2"/>
  <c r="U9" i="2" s="1"/>
  <c r="T11" i="2"/>
  <c r="T10" i="2" s="1"/>
  <c r="S11" i="2"/>
  <c r="S10" i="2" s="1"/>
  <c r="R11" i="2"/>
  <c r="Q11" i="2"/>
  <c r="Q9" i="2" s="1"/>
  <c r="P11" i="2"/>
  <c r="O11" i="2"/>
  <c r="AA10" i="2"/>
  <c r="Y10" i="2"/>
  <c r="X10" i="2"/>
  <c r="U10" i="2"/>
  <c r="R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Y9" i="2"/>
  <c r="Y8" i="2" s="1"/>
  <c r="Y30" i="2" s="1"/>
  <c r="Y32" i="2" s="1"/>
  <c r="X9" i="2"/>
  <c r="V9" i="2"/>
  <c r="V8" i="2" s="1"/>
  <c r="V30" i="2" s="1"/>
  <c r="V32" i="2" s="1"/>
  <c r="R9" i="2"/>
  <c r="P9" i="2"/>
  <c r="N9" i="2"/>
  <c r="M9" i="2"/>
  <c r="M8" i="2" s="1"/>
  <c r="M30" i="2" s="1"/>
  <c r="M32" i="2" s="1"/>
  <c r="L9" i="2"/>
  <c r="K9" i="2"/>
  <c r="J9" i="2"/>
  <c r="J8" i="2" s="1"/>
  <c r="J30" i="2" s="1"/>
  <c r="J32" i="2" s="1"/>
  <c r="I9" i="2"/>
  <c r="H9" i="2"/>
  <c r="G9" i="2"/>
  <c r="G8" i="2" s="1"/>
  <c r="G30" i="2" s="1"/>
  <c r="G32" i="2" s="1"/>
  <c r="F9" i="2"/>
  <c r="E9" i="2"/>
  <c r="D9" i="2"/>
  <c r="C9" i="2"/>
  <c r="N8" i="2"/>
  <c r="K8" i="2"/>
  <c r="K30" i="2" s="1"/>
  <c r="K32" i="2" s="1"/>
  <c r="H8" i="2"/>
  <c r="E8" i="2"/>
  <c r="E30" i="2" s="1"/>
  <c r="E32" i="2" s="1"/>
  <c r="S9" i="2" l="1"/>
  <c r="S8" i="2" s="1"/>
  <c r="S30" i="2" s="1"/>
  <c r="S32" i="2" s="1"/>
  <c r="AB11" i="2"/>
  <c r="AB10" i="2" s="1"/>
  <c r="AB21" i="2"/>
  <c r="AB20" i="2" s="1"/>
  <c r="AB19" i="2" s="1"/>
  <c r="AC19" i="2" s="1"/>
  <c r="AD19" i="2" s="1"/>
  <c r="P8" i="2"/>
  <c r="P30" i="2" s="1"/>
  <c r="P32" i="2" s="1"/>
  <c r="U8" i="2"/>
  <c r="U30" i="2" s="1"/>
  <c r="U32" i="2" s="1"/>
  <c r="AA8" i="2"/>
  <c r="AA30" i="2" s="1"/>
  <c r="AA32" i="2" s="1"/>
  <c r="X8" i="2"/>
  <c r="X30" i="2" s="1"/>
  <c r="X32" i="2" s="1"/>
  <c r="D8" i="2"/>
  <c r="D30" i="2" s="1"/>
  <c r="D32" i="2" s="1"/>
  <c r="H30" i="2"/>
  <c r="H32" i="2" s="1"/>
  <c r="W8" i="2"/>
  <c r="W30" i="2" s="1"/>
  <c r="W32" i="2" s="1"/>
  <c r="AB26" i="2"/>
  <c r="AC26" i="2" s="1"/>
  <c r="AD26" i="2" s="1"/>
  <c r="AC27" i="2"/>
  <c r="AD27" i="2" s="1"/>
  <c r="N30" i="2"/>
  <c r="N32" i="2" s="1"/>
  <c r="AC21" i="2"/>
  <c r="AC22" i="2"/>
  <c r="AD22" i="2" s="1"/>
  <c r="O19" i="2"/>
  <c r="Q8" i="2"/>
  <c r="Q30" i="2" s="1"/>
  <c r="Q32" i="2" s="1"/>
  <c r="T9" i="2"/>
  <c r="T8" i="2" s="1"/>
  <c r="T30" i="2" s="1"/>
  <c r="T32" i="2" s="1"/>
  <c r="Z9" i="2"/>
  <c r="Z8" i="2" s="1"/>
  <c r="Z30" i="2" s="1"/>
  <c r="Z32" i="2" s="1"/>
  <c r="P10" i="2"/>
  <c r="Q10" i="2"/>
  <c r="W10" i="2"/>
  <c r="O12" i="2"/>
  <c r="AC12" i="2" s="1"/>
  <c r="AD12" i="2" s="1"/>
  <c r="AC11" i="2" l="1"/>
  <c r="AD11" i="2" s="1"/>
  <c r="AB9" i="2"/>
  <c r="AC10" i="2"/>
  <c r="AD10" i="2" s="1"/>
  <c r="O9" i="2"/>
  <c r="O8" i="2" s="1"/>
  <c r="O30" i="2" s="1"/>
  <c r="O32" i="2" s="1"/>
  <c r="AC20" i="2"/>
  <c r="AD20" i="2" s="1"/>
  <c r="AD21" i="2"/>
  <c r="AB8" i="2" l="1"/>
  <c r="AC9" i="2"/>
  <c r="AD9" i="2" s="1"/>
  <c r="AC8" i="2" l="1"/>
  <c r="AD8" i="2" s="1"/>
  <c r="AB30" i="2"/>
  <c r="AC30" i="2" l="1"/>
  <c r="AD30" i="2" s="1"/>
  <c r="AB32" i="2"/>
  <c r="AC32" i="2" s="1"/>
  <c r="AD32" i="2" s="1"/>
</calcChain>
</file>

<file path=xl/sharedStrings.xml><?xml version="1.0" encoding="utf-8"?>
<sst xmlns="http://schemas.openxmlformats.org/spreadsheetml/2006/main" count="123" uniqueCount="57">
  <si>
    <t>ENERO-DICIEMBRE 2024/2023</t>
  </si>
  <si>
    <t xml:space="preserve">(En millones RD$) </t>
  </si>
  <si>
    <t>PARTIDAS</t>
  </si>
  <si>
    <t>VARIACION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</si>
  <si>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</si>
  <si>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</si>
  <si>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</si>
  <si>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</si>
  <si>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</si>
  <si>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</si>
  <si>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</si>
  <si>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</si>
  <si>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</si>
  <si>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</si>
  <si>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</si>
  <si>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</si>
  <si>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Abs.</t>
  </si>
  <si>
    <t>%</t>
  </si>
  <si>
    <t>I) IMPUESTOS</t>
  </si>
  <si>
    <t>- Otros</t>
  </si>
  <si>
    <t>- Impuestos sobre los Bienes y Servicios</t>
  </si>
  <si>
    <t>- Impuestos Transferencias de Bienes Industrializados y Servicios</t>
  </si>
  <si>
    <t>- Impuestos Adicionales y Selectivos sobre Bienes y Servicios</t>
  </si>
  <si>
    <t>- Impuestos Selectivos a Productos Derivados del Alcohol</t>
  </si>
  <si>
    <t>- Impuesto Selectivo al Tabaco y los Cigarrillos</t>
  </si>
  <si>
    <t>- Accesorios sobre Impuestos Internos a  Mercancías y  Servicios</t>
  </si>
  <si>
    <t>- Ventas de Bienes y Servicios</t>
  </si>
  <si>
    <t>- Ventas Servicios del Estado</t>
  </si>
  <si>
    <t>TOTAL DE INGRESOS REPORTADOS EN EL SIGEF</t>
  </si>
  <si>
    <t>FUENTE: Elaborado por la Direción General de Polí ítica y Legislación Tributaria (DGPLT) del Ministerio de Hacienda, con los datos del Sistema Integrado de Gestión Financiera (SIGEF), Informe de Ejecución de Ingresos.</t>
  </si>
  <si>
    <t xml:space="preserve">NOTAS: </t>
  </si>
  <si>
    <t xml:space="preserve">(1) Cifras sujetas a rectificación.  Incluye los dólares convertidos a la tasa oficial. </t>
  </si>
  <si>
    <t>Las informaciones presentadas difieren de las presentadas en  Portal de Transparencia Fiscal,  ya que solo incluyen los ingresos presupuestarios.</t>
  </si>
  <si>
    <t xml:space="preserve"> CUADRO No.3</t>
  </si>
  <si>
    <t>INGRESOS FISCALES COMPARADOS POR PARTIDAS, DIRECCION GENERAL DE ADUANAS</t>
  </si>
  <si>
    <t>1) IMPUESTOS INTERNOS SOBRE MERCANCIAS Y SERVICIOS</t>
  </si>
  <si>
    <t>- Impuesto Selectivo a las demás Mercancías</t>
  </si>
  <si>
    <t>- Impuesto adicional de RD$2.0 al consumo de gasoil y gasolina premium-regular</t>
  </si>
  <si>
    <t>2) IMPUESTOS SOBRE EL COMERCIO Y LAS TRANSACCIONES COMERCIO EXTERIOR</t>
  </si>
  <si>
    <t>- Impuestos sobre las Importaciones</t>
  </si>
  <si>
    <t>- Impuestos Arancelarios</t>
  </si>
  <si>
    <t>- Otros Impuestos sobre el Comercio Exterior</t>
  </si>
  <si>
    <t>- Salida de Pasajeros por la Región Fronteriza</t>
  </si>
  <si>
    <t>II) TRANFERENCIAS CORRIENTES</t>
  </si>
  <si>
    <t>III) INGRESOS POR CONTRAPRESTACION</t>
  </si>
  <si>
    <t>IV) OTROS INGRESOS</t>
  </si>
  <si>
    <t>TOTAL</t>
  </si>
  <si>
    <t xml:space="preserve">Fondo para Registro y Devolución de los Depósitos en excesos en la Cuenta Única del Tesoro </t>
  </si>
  <si>
    <t xml:space="preserve">     Excluye los depósitos en exceso de la DGA.</t>
  </si>
  <si>
    <t>2) IMPUESTOS SOBRE EL COMERCIO Y LAS TRANSACCIONES/COMERCIO EXTERIOR</t>
  </si>
  <si>
    <t>ENERO-DICIEMBRE 2024/PRESUPUESTO 2024</t>
  </si>
  <si>
    <t>PRESUPUESTO REFORMULADO 2024</t>
  </si>
  <si>
    <t>RECAUDADO 2024</t>
  </si>
  <si>
    <t>DIFERENCIA</t>
  </si>
  <si>
    <t xml:space="preserve">% ALCANZADO </t>
  </si>
  <si>
    <t xml:space="preserve">(1) Cifras sujetas a rectificación.   Incluye los dólares convertidos a la tasa oficial. </t>
  </si>
  <si>
    <t xml:space="preserve">     Excluye depósitos en exceso de la DGA.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</si>
</sst>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8" formatCode="#,##0.0000_);\(#,##0.0000\)"/>
  </numFmts>
  <fonts count="21" x14ac:knownFonts="1">
    <font>
      <sz val="10"/>
      <name val="Arial"/>
    </font>
    <font>
      <sz val="10"/>
      <name val="Arial"/>
      <family val="2"/>
    </font>
    <font>
      <b/>
      <i/>
      <sz val="12"/>
      <color indexed="8"/>
      <name val="Gotham"/>
    </font>
    <font>
      <b/>
      <sz val="12"/>
      <color indexed="8"/>
      <name val="Gotham"/>
    </font>
    <font>
      <sz val="12"/>
      <name val="Gotham"/>
    </font>
    <font>
      <i/>
      <sz val="11"/>
      <color indexed="8"/>
      <name val="Gotham"/>
    </font>
    <font>
      <b/>
      <sz val="10"/>
      <color theme="0"/>
      <name val="Gotham"/>
    </font>
    <font>
      <b/>
      <sz val="10"/>
      <color indexed="8"/>
      <name val="Gotham"/>
    </font>
    <font>
      <sz val="12"/>
      <name val="Courier"/>
      <family val="3"/>
    </font>
    <font>
      <sz val="10"/>
      <color indexed="8"/>
      <name val="Gotham"/>
    </font>
    <font>
      <b/>
      <sz val="10"/>
      <name val="Gotham"/>
    </font>
    <font>
      <b/>
      <sz val="9"/>
      <name val="Gotham"/>
    </font>
    <font>
      <sz val="10"/>
      <name val="Gotham"/>
    </font>
    <font>
      <b/>
      <sz val="9"/>
      <color indexed="8"/>
      <name val="Gotham"/>
    </font>
    <font>
      <sz val="8"/>
      <color indexed="8"/>
      <name val="Gotham"/>
    </font>
    <font>
      <sz val="10"/>
      <name val="Segoe UI"/>
      <family val="2"/>
    </font>
    <font>
      <sz val="8"/>
      <name val="Gotham"/>
    </font>
    <font>
      <sz val="10"/>
      <color rgb="FFFF0000"/>
      <name val="Arial"/>
      <family val="2"/>
    </font>
    <font>
      <sz val="12"/>
      <name val="Arial"/>
      <family val="2"/>
    </font>
    <font>
      <i/>
      <sz val="12"/>
      <color indexed="8"/>
      <name val="Gotham"/>
    </font>
    <font>
      <sz val="10"/>
      <color theme="0"/>
      <name val="Gotha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8" fillId="0" borderId="0"/>
    <xf numFmtId="0" fontId="1" fillId="0" borderId="0"/>
  </cellStyleXfs>
  <cellXfs count="1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49" fontId="7" fillId="0" borderId="6" xfId="2" applyNumberFormat="1" applyFont="1" applyBorder="1" applyAlignment="1">
      <alignment horizontal="left" indent="1"/>
    </xf>
    <xf numFmtId="49" fontId="9" fillId="0" borderId="6" xfId="2" applyNumberFormat="1" applyFont="1" applyBorder="1" applyAlignment="1">
      <alignment horizontal="left" indent="2"/>
    </xf>
    <xf numFmtId="164" fontId="9" fillId="0" borderId="7" xfId="2" applyNumberFormat="1" applyFont="1" applyBorder="1"/>
    <xf numFmtId="0" fontId="10" fillId="0" borderId="6" xfId="0" applyFont="1" applyBorder="1"/>
    <xf numFmtId="0" fontId="6" fillId="3" borderId="8" xfId="2" applyFont="1" applyFill="1" applyBorder="1" applyAlignment="1">
      <alignment horizontal="left" vertical="center"/>
    </xf>
    <xf numFmtId="164" fontId="6" fillId="3" borderId="8" xfId="2" applyNumberFormat="1" applyFont="1" applyFill="1" applyBorder="1" applyAlignment="1">
      <alignment vertical="center"/>
    </xf>
    <xf numFmtId="164" fontId="11" fillId="0" borderId="0" xfId="0" applyNumberFormat="1" applyFont="1"/>
    <xf numFmtId="164" fontId="9" fillId="0" borderId="0" xfId="2" applyNumberFormat="1" applyFont="1" applyAlignment="1">
      <alignment vertical="center"/>
    </xf>
    <xf numFmtId="49" fontId="13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left" indent="1"/>
    </xf>
    <xf numFmtId="0" fontId="12" fillId="0" borderId="0" xfId="0" applyFont="1"/>
    <xf numFmtId="164" fontId="12" fillId="0" borderId="0" xfId="0" applyNumberFormat="1" applyFont="1"/>
    <xf numFmtId="0" fontId="15" fillId="0" borderId="0" xfId="0" applyFont="1"/>
    <xf numFmtId="0" fontId="6" fillId="3" borderId="8" xfId="4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39" fontId="7" fillId="0" borderId="6" xfId="7" applyFont="1" applyBorder="1"/>
    <xf numFmtId="164" fontId="7" fillId="0" borderId="9" xfId="2" applyNumberFormat="1" applyFont="1" applyBorder="1"/>
    <xf numFmtId="164" fontId="7" fillId="0" borderId="7" xfId="2" applyNumberFormat="1" applyFont="1" applyBorder="1"/>
    <xf numFmtId="49" fontId="7" fillId="0" borderId="6" xfId="7" applyNumberFormat="1" applyFont="1" applyBorder="1"/>
    <xf numFmtId="164" fontId="7" fillId="0" borderId="6" xfId="2" applyNumberFormat="1" applyFont="1" applyBorder="1"/>
    <xf numFmtId="49" fontId="7" fillId="0" borderId="6" xfId="7" applyNumberFormat="1" applyFont="1" applyBorder="1" applyAlignment="1">
      <alignment horizontal="left" indent="1"/>
    </xf>
    <xf numFmtId="0" fontId="12" fillId="0" borderId="6" xfId="2" applyFont="1" applyBorder="1" applyAlignment="1">
      <alignment horizontal="left" indent="2"/>
    </xf>
    <xf numFmtId="164" fontId="12" fillId="0" borderId="6" xfId="2" applyNumberFormat="1" applyFont="1" applyBorder="1" applyAlignment="1">
      <alignment horizontal="right"/>
    </xf>
    <xf numFmtId="164" fontId="12" fillId="0" borderId="7" xfId="2" applyNumberFormat="1" applyFont="1" applyBorder="1" applyAlignment="1">
      <alignment horizontal="right"/>
    </xf>
    <xf numFmtId="164" fontId="10" fillId="0" borderId="6" xfId="2" applyNumberFormat="1" applyFont="1" applyBorder="1" applyAlignment="1">
      <alignment horizontal="right"/>
    </xf>
    <xf numFmtId="164" fontId="10" fillId="0" borderId="7" xfId="2" applyNumberFormat="1" applyFont="1" applyBorder="1" applyAlignment="1">
      <alignment horizontal="right"/>
    </xf>
    <xf numFmtId="49" fontId="9" fillId="0" borderId="6" xfId="7" applyNumberFormat="1" applyFont="1" applyBorder="1" applyAlignment="1">
      <alignment horizontal="left" indent="2"/>
    </xf>
    <xf numFmtId="164" fontId="12" fillId="2" borderId="6" xfId="2" applyNumberFormat="1" applyFont="1" applyFill="1" applyBorder="1" applyAlignment="1">
      <alignment horizontal="right"/>
    </xf>
    <xf numFmtId="164" fontId="12" fillId="2" borderId="7" xfId="2" applyNumberFormat="1" applyFont="1" applyFill="1" applyBorder="1" applyAlignment="1">
      <alignment horizontal="right"/>
    </xf>
    <xf numFmtId="49" fontId="12" fillId="0" borderId="6" xfId="7" applyNumberFormat="1" applyFont="1" applyBorder="1" applyAlignment="1">
      <alignment horizontal="left" indent="2"/>
    </xf>
    <xf numFmtId="0" fontId="17" fillId="0" borderId="0" xfId="0" applyFont="1"/>
    <xf numFmtId="165" fontId="12" fillId="0" borderId="6" xfId="1" applyNumberFormat="1" applyFont="1" applyFill="1" applyBorder="1" applyAlignment="1" applyProtection="1">
      <alignment horizontal="right"/>
    </xf>
    <xf numFmtId="164" fontId="7" fillId="0" borderId="6" xfId="7" applyNumberFormat="1" applyFont="1" applyBorder="1" applyAlignment="1">
      <alignment horizontal="left" indent="1"/>
    </xf>
    <xf numFmtId="164" fontId="9" fillId="0" borderId="6" xfId="2" applyNumberFormat="1" applyFont="1" applyBorder="1"/>
    <xf numFmtId="49" fontId="12" fillId="0" borderId="6" xfId="2" applyNumberFormat="1" applyFont="1" applyBorder="1" applyAlignment="1">
      <alignment horizontal="left" indent="2"/>
    </xf>
    <xf numFmtId="49" fontId="10" fillId="0" borderId="6" xfId="2" applyNumberFormat="1" applyFont="1" applyBorder="1" applyAlignment="1">
      <alignment horizontal="left"/>
    </xf>
    <xf numFmtId="39" fontId="7" fillId="0" borderId="6" xfId="7" applyFont="1" applyBorder="1" applyAlignment="1">
      <alignment horizontal="left" indent="1"/>
    </xf>
    <xf numFmtId="39" fontId="9" fillId="0" borderId="6" xfId="7" applyFont="1" applyBorder="1" applyAlignment="1">
      <alignment horizontal="left" indent="2"/>
    </xf>
    <xf numFmtId="164" fontId="9" fillId="2" borderId="6" xfId="2" applyNumberFormat="1" applyFont="1" applyFill="1" applyBorder="1"/>
    <xf numFmtId="0" fontId="18" fillId="0" borderId="0" xfId="0" applyFont="1"/>
    <xf numFmtId="164" fontId="6" fillId="3" borderId="11" xfId="2" applyNumberFormat="1" applyFont="1" applyFill="1" applyBorder="1" applyAlignment="1">
      <alignment vertical="center"/>
    </xf>
    <xf numFmtId="0" fontId="9" fillId="0" borderId="12" xfId="2" applyFont="1" applyBorder="1" applyAlignment="1">
      <alignment horizontal="left" vertical="center"/>
    </xf>
    <xf numFmtId="164" fontId="9" fillId="0" borderId="13" xfId="2" applyNumberFormat="1" applyFont="1" applyBorder="1" applyAlignment="1">
      <alignment vertical="center"/>
    </xf>
    <xf numFmtId="43" fontId="12" fillId="0" borderId="7" xfId="1" applyFont="1" applyFill="1" applyBorder="1" applyAlignment="1" applyProtection="1">
      <alignment horizontal="right" vertical="center"/>
    </xf>
    <xf numFmtId="49" fontId="6" fillId="3" borderId="14" xfId="0" applyNumberFormat="1" applyFont="1" applyFill="1" applyBorder="1" applyAlignment="1">
      <alignment horizontal="left" vertical="center"/>
    </xf>
    <xf numFmtId="165" fontId="6" fillId="3" borderId="13" xfId="0" applyNumberFormat="1" applyFont="1" applyFill="1" applyBorder="1" applyAlignment="1">
      <alignment vertical="center"/>
    </xf>
    <xf numFmtId="164" fontId="6" fillId="3" borderId="13" xfId="0" applyNumberFormat="1" applyFont="1" applyFill="1" applyBorder="1" applyAlignment="1">
      <alignment vertical="center"/>
    </xf>
    <xf numFmtId="164" fontId="12" fillId="0" borderId="0" xfId="2" applyNumberFormat="1" applyFont="1" applyAlignment="1">
      <alignment horizontal="center" vertical="center"/>
    </xf>
    <xf numFmtId="164" fontId="10" fillId="0" borderId="0" xfId="0" applyNumberFormat="1" applyFont="1"/>
    <xf numFmtId="165" fontId="12" fillId="0" borderId="0" xfId="0" applyNumberFormat="1" applyFont="1" applyAlignment="1">
      <alignment horizontal="center"/>
    </xf>
    <xf numFmtId="0" fontId="9" fillId="0" borderId="0" xfId="0" applyFont="1"/>
    <xf numFmtId="164" fontId="16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5" fontId="16" fillId="0" borderId="0" xfId="1" applyNumberFormat="1" applyFont="1" applyFill="1" applyBorder="1" applyAlignment="1">
      <alignment horizontal="center"/>
    </xf>
    <xf numFmtId="165" fontId="10" fillId="0" borderId="0" xfId="0" applyNumberFormat="1" applyFont="1" applyAlignment="1">
      <alignment horizontal="center"/>
    </xf>
    <xf numFmtId="0" fontId="10" fillId="0" borderId="0" xfId="0" applyFont="1"/>
    <xf numFmtId="43" fontId="16" fillId="0" borderId="0" xfId="1" applyFont="1" applyFill="1" applyBorder="1" applyAlignment="1">
      <alignment horizontal="center"/>
    </xf>
    <xf numFmtId="165" fontId="16" fillId="2" borderId="0" xfId="1" applyNumberFormat="1" applyFont="1" applyFill="1" applyBorder="1" applyAlignment="1">
      <alignment horizontal="center"/>
    </xf>
    <xf numFmtId="165" fontId="12" fillId="0" borderId="0" xfId="0" applyNumberFormat="1" applyFont="1"/>
    <xf numFmtId="164" fontId="9" fillId="0" borderId="6" xfId="4" applyNumberFormat="1" applyFont="1" applyBorder="1"/>
    <xf numFmtId="164" fontId="9" fillId="0" borderId="7" xfId="4" applyNumberFormat="1" applyFont="1" applyBorder="1"/>
    <xf numFmtId="165" fontId="12" fillId="0" borderId="0" xfId="1" applyNumberFormat="1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2" fillId="0" borderId="0" xfId="3" applyFont="1" applyAlignment="1">
      <alignment horizontal="center"/>
    </xf>
    <xf numFmtId="0" fontId="1" fillId="0" borderId="0" xfId="3"/>
    <xf numFmtId="0" fontId="2" fillId="0" borderId="0" xfId="3" applyFont="1" applyAlignment="1">
      <alignment horizontal="center"/>
    </xf>
    <xf numFmtId="0" fontId="19" fillId="0" borderId="0" xfId="3" applyFont="1"/>
    <xf numFmtId="0" fontId="3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4" fillId="0" borderId="0" xfId="3" applyFont="1"/>
    <xf numFmtId="0" fontId="6" fillId="3" borderId="1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/>
    </xf>
    <xf numFmtId="0" fontId="6" fillId="3" borderId="3" xfId="3" applyFont="1" applyFill="1" applyBorder="1" applyAlignment="1">
      <alignment horizontal="center" vertical="center"/>
    </xf>
    <xf numFmtId="0" fontId="6" fillId="3" borderId="4" xfId="3" applyFont="1" applyFill="1" applyBorder="1" applyAlignment="1">
      <alignment horizontal="center" vertical="center"/>
    </xf>
    <xf numFmtId="0" fontId="6" fillId="3" borderId="5" xfId="3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165" fontId="6" fillId="3" borderId="1" xfId="1" applyNumberFormat="1" applyFont="1" applyFill="1" applyBorder="1" applyAlignment="1" applyProtection="1">
      <alignment horizontal="center" vertical="center" wrapText="1"/>
    </xf>
    <xf numFmtId="0" fontId="9" fillId="0" borderId="0" xfId="3" applyFont="1"/>
    <xf numFmtId="0" fontId="6" fillId="3" borderId="10" xfId="3" applyFont="1" applyFill="1" applyBorder="1" applyAlignment="1">
      <alignment horizontal="center" vertical="center"/>
    </xf>
    <xf numFmtId="0" fontId="6" fillId="3" borderId="10" xfId="3" applyFont="1" applyFill="1" applyBorder="1" applyAlignment="1">
      <alignment horizontal="center" vertical="center" wrapText="1"/>
    </xf>
    <xf numFmtId="165" fontId="6" fillId="3" borderId="10" xfId="1" applyNumberFormat="1" applyFont="1" applyFill="1" applyBorder="1" applyAlignment="1" applyProtection="1">
      <alignment horizontal="center" vertical="center" wrapText="1"/>
    </xf>
    <xf numFmtId="164" fontId="7" fillId="0" borderId="9" xfId="4" applyNumberFormat="1" applyFont="1" applyBorder="1"/>
    <xf numFmtId="164" fontId="7" fillId="0" borderId="9" xfId="4" applyNumberFormat="1" applyFont="1" applyBorder="1" applyAlignment="1">
      <alignment horizontal="right" indent="1"/>
    </xf>
    <xf numFmtId="164" fontId="7" fillId="0" borderId="7" xfId="4" applyNumberFormat="1" applyFont="1" applyBorder="1" applyAlignment="1">
      <alignment horizontal="right" indent="1"/>
    </xf>
    <xf numFmtId="164" fontId="9" fillId="0" borderId="0" xfId="3" applyNumberFormat="1" applyFont="1"/>
    <xf numFmtId="164" fontId="7" fillId="0" borderId="6" xfId="4" applyNumberFormat="1" applyFont="1" applyBorder="1"/>
    <xf numFmtId="164" fontId="7" fillId="0" borderId="6" xfId="4" applyNumberFormat="1" applyFont="1" applyBorder="1" applyAlignment="1">
      <alignment horizontal="right" indent="1"/>
    </xf>
    <xf numFmtId="164" fontId="7" fillId="0" borderId="7" xfId="4" applyNumberFormat="1" applyFont="1" applyBorder="1"/>
    <xf numFmtId="0" fontId="12" fillId="0" borderId="6" xfId="4" applyFont="1" applyBorder="1" applyAlignment="1">
      <alignment horizontal="left" indent="2"/>
    </xf>
    <xf numFmtId="164" fontId="12" fillId="0" borderId="6" xfId="4" applyNumberFormat="1" applyFont="1" applyBorder="1" applyAlignment="1">
      <alignment horizontal="right"/>
    </xf>
    <xf numFmtId="164" fontId="12" fillId="0" borderId="7" xfId="4" applyNumberFormat="1" applyFont="1" applyBorder="1" applyAlignment="1">
      <alignment horizontal="right"/>
    </xf>
    <xf numFmtId="164" fontId="12" fillId="0" borderId="7" xfId="4" applyNumberFormat="1" applyFont="1" applyBorder="1" applyAlignment="1">
      <alignment horizontal="right" indent="1"/>
    </xf>
    <xf numFmtId="49" fontId="7" fillId="0" borderId="6" xfId="4" applyNumberFormat="1" applyFont="1" applyBorder="1" applyAlignment="1">
      <alignment horizontal="left" indent="1"/>
    </xf>
    <xf numFmtId="164" fontId="10" fillId="0" borderId="6" xfId="4" applyNumberFormat="1" applyFont="1" applyBorder="1" applyAlignment="1">
      <alignment horizontal="right"/>
    </xf>
    <xf numFmtId="164" fontId="10" fillId="0" borderId="6" xfId="4" applyNumberFormat="1" applyFont="1" applyBorder="1" applyAlignment="1">
      <alignment horizontal="right" indent="1"/>
    </xf>
    <xf numFmtId="164" fontId="10" fillId="0" borderId="7" xfId="4" applyNumberFormat="1" applyFont="1" applyBorder="1" applyAlignment="1">
      <alignment horizontal="right" indent="1"/>
    </xf>
    <xf numFmtId="43" fontId="12" fillId="0" borderId="7" xfId="1" applyFont="1" applyFill="1" applyBorder="1" applyAlignment="1" applyProtection="1">
      <alignment horizontal="right" indent="1"/>
    </xf>
    <xf numFmtId="164" fontId="10" fillId="0" borderId="7" xfId="4" applyNumberFormat="1" applyFont="1" applyBorder="1" applyAlignment="1">
      <alignment horizontal="right"/>
    </xf>
    <xf numFmtId="0" fontId="10" fillId="0" borderId="6" xfId="3" applyFont="1" applyBorder="1"/>
    <xf numFmtId="49" fontId="9" fillId="0" borderId="6" xfId="4" applyNumberFormat="1" applyFont="1" applyBorder="1" applyAlignment="1">
      <alignment horizontal="left" indent="2"/>
    </xf>
    <xf numFmtId="49" fontId="12" fillId="0" borderId="6" xfId="4" applyNumberFormat="1" applyFont="1" applyBorder="1" applyAlignment="1">
      <alignment horizontal="left" indent="2"/>
    </xf>
    <xf numFmtId="49" fontId="10" fillId="0" borderId="6" xfId="4" applyNumberFormat="1" applyFont="1" applyBorder="1" applyAlignment="1">
      <alignment horizontal="left"/>
    </xf>
    <xf numFmtId="164" fontId="7" fillId="0" borderId="0" xfId="3" applyNumberFormat="1" applyFont="1"/>
    <xf numFmtId="164" fontId="12" fillId="0" borderId="0" xfId="3" applyNumberFormat="1" applyFont="1"/>
    <xf numFmtId="0" fontId="6" fillId="3" borderId="8" xfId="4" applyFont="1" applyFill="1" applyBorder="1" applyAlignment="1">
      <alignment horizontal="left" vertical="center"/>
    </xf>
    <xf numFmtId="164" fontId="6" fillId="3" borderId="8" xfId="4" applyNumberFormat="1" applyFont="1" applyFill="1" applyBorder="1" applyAlignment="1">
      <alignment vertical="center"/>
    </xf>
    <xf numFmtId="164" fontId="6" fillId="3" borderId="8" xfId="4" applyNumberFormat="1" applyFont="1" applyFill="1" applyBorder="1" applyAlignment="1">
      <alignment horizontal="right" vertical="center" indent="1"/>
    </xf>
    <xf numFmtId="164" fontId="6" fillId="3" borderId="11" xfId="4" applyNumberFormat="1" applyFont="1" applyFill="1" applyBorder="1" applyAlignment="1">
      <alignment horizontal="right" vertical="center" indent="1"/>
    </xf>
    <xf numFmtId="0" fontId="20" fillId="0" borderId="0" xfId="3" applyFont="1"/>
    <xf numFmtId="164" fontId="1" fillId="0" borderId="0" xfId="3" applyNumberFormat="1"/>
    <xf numFmtId="0" fontId="18" fillId="0" borderId="0" xfId="3" applyFont="1"/>
    <xf numFmtId="164" fontId="11" fillId="0" borderId="0" xfId="3" applyNumberFormat="1" applyFont="1"/>
    <xf numFmtId="164" fontId="7" fillId="0" borderId="0" xfId="4" applyNumberFormat="1" applyFont="1" applyAlignment="1">
      <alignment vertical="center"/>
    </xf>
    <xf numFmtId="164" fontId="15" fillId="0" borderId="0" xfId="8" applyNumberFormat="1" applyFont="1"/>
    <xf numFmtId="0" fontId="12" fillId="0" borderId="0" xfId="3" applyFont="1"/>
    <xf numFmtId="49" fontId="13" fillId="0" borderId="0" xfId="3" applyNumberFormat="1" applyFont="1"/>
    <xf numFmtId="0" fontId="14" fillId="0" borderId="0" xfId="3" applyFont="1"/>
    <xf numFmtId="164" fontId="16" fillId="0" borderId="0" xfId="3" applyNumberFormat="1" applyFont="1"/>
    <xf numFmtId="168" fontId="12" fillId="0" borderId="0" xfId="3" applyNumberFormat="1" applyFont="1"/>
    <xf numFmtId="0" fontId="14" fillId="0" borderId="0" xfId="3" applyFont="1" applyAlignment="1">
      <alignment horizontal="left" indent="1"/>
    </xf>
    <xf numFmtId="43" fontId="12" fillId="0" borderId="0" xfId="1" applyFont="1" applyFill="1" applyBorder="1"/>
  </cellXfs>
  <cellStyles count="9">
    <cellStyle name="Millares" xfId="1" builtinId="3"/>
    <cellStyle name="Normal" xfId="0" builtinId="0"/>
    <cellStyle name="Normal 10 2" xfId="8" xr:uid="{FC0CEF3F-847B-42C9-B4AF-F2BE026FE225}"/>
    <cellStyle name="Normal 2 2 2" xfId="3" xr:uid="{BF0D8B0B-1BE0-4C4B-9CB5-BF685161973F}"/>
    <cellStyle name="Normal 2 2 2 2" xfId="6" xr:uid="{8DBC80D7-2C5E-4614-A7A9-227BA31DE4DC}"/>
    <cellStyle name="Normal 3" xfId="5" xr:uid="{52888A51-5A48-42F6-AD10-231358F4C15F}"/>
    <cellStyle name="Normal_COMPARACION 2002-2001" xfId="2" xr:uid="{B0E7FCB4-A720-4CCD-867F-6A58FDF5DD85}"/>
    <cellStyle name="Normal_COMPARACION 2002-2001 2" xfId="4" xr:uid="{7AC6E04B-3CC9-496B-8A28-B4F21D83DC1F}"/>
    <cellStyle name="Normal_Hoja6" xfId="7" xr:uid="{423FB216-64E5-449F-BE1C-29DF040531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calcChain" Target="calcChain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styles" Target="styles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oBop0900_BseLin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DSSARMRED9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DD\GEO\BOP\GeoBo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Sector%20Files/DR%20Fiscal%20File%20Update%2006-26-200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ocuments%20and%20Settings\JMATZ\My%20Local%20Documents\EXCEL\Guyana\2003%20Mission\Final\Other%20Depository%20Corporations%20Balanc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AI\SIMS\Workfiles\Guyana\MB\IMD\2003%20Mission\Final\Other%20Depository%20Corporations%20Balanc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rvadm\users\WIN\TEMP\MFLOW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EGURIDAD\Secto%20publico\DATA\ML\DOM\Macro\2002\DRSHA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FISCAL\Cr&#233;dito\2013\Credito%20Balance%20Fiscal%20Sin%20inversiones%202013%20(Ejercicio)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EU2\LVA\LVA_RED_2001_ta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l_pf\mis%20document\documentos%20de%20trabajo\ARCHIVOS%20DE%20TRABAJO%20DE%20%20EXCEL\SEMANALES\TASAINT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F1\SRF\Paragua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Sector%20publico\BKUP%20SPNF\2010\Blance%20Trimestral%20enviado%20a%20Rosa%20Yunes%202009_20enero2010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TEMP\DSAtblEmily02-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Consolidacion%20Estadisticas%20Monetarias\FUNCIONES%20SUBDIRECCION\Propuesta%20Reestructuraci&#243;n\FyU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GeoBop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Users/fbaez/AppData/Local/Microsoft/Windows/INetCache/Content.Outlook/HTMLJ493/Marco%20Macro%20Commoditties%20-%20Fixed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SWN06p\wrs2\mcd\system\WRST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1996100\Desktop\My%20Documents\Archivos%20de%20Excel\Archivo%20Monetario%204%20de%20ener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promieco\Politica%20Fiscal\Sector%20publico\Sector%20Publico%202006%20%20201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ARCHIVOS%20VARIOS%20IPC\BOLETIN\BOLETIN0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jmatz\My%20Local%20Documents\Excel\BSA\Final%20versions%20(with%20IIP%20&amp;edits)\Versions%20with%20Summary%20matricies\RSA%20BSA%20rev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Data\FLOW2004a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PERUMF97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ecuredtab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perez\Desktop\2022\PRESUPUESTO%202023\SEPTIEMBRE\Copia%20de%20Proyeccion%20Ingresos%20CUT%202023%20-%202026%20Envio%20a%20Presupuesto%20AL%2012%20Agosto%202022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l_mnt\c\1Edas\FMI\mision\BCHDIC97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SI\IMSection\DP\MFS%20Workfiles\Generic%20Files\Graduated%20to%20DC\Chile%20E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fperez\Desktop\Copia%20de%20ESTIMACION%20%20MENSUAL%202018(CON%20NUEVAS%20MEDIDAS%20ajustado%20a%20590%209%20mills%20)22-09-17%20(6).xlsx" TargetMode="External"/></Relationships>
</file>

<file path=xl/externalLinks/_rels/externalLink4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acienda365-my.sharepoint.com/personal/fperez_hacienda_gov_do/Documents/Documentos/My%20Documents%20Raulina%20Perez/INGRESOS%20FISCALES%20ACUMULADOS%202024/INGRESOS%20ENERO-DICIEMBRE%202024%20final.xlsx" TargetMode="External"/><Relationship Id="rId1" Type="http://schemas.openxmlformats.org/officeDocument/2006/relationships/externalLinkPath" Target="https://hacienda365-my.sharepoint.com/personal/fperez_hacienda_gov_do/Documents/Documentos/My%20Documents%20Raulina%20Perez/INGRESOS%20FISCALES%20ACUMULADOS%202024/INGRESOS%20ENERO-DICIEMBRE%202024%20final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cienda365-my.sharepoint.com/Users/fperez/Desktop/2022/PRESUPUESTO%202023/SEPTIEMBRE/Copia%20de%20Proyeccion%20Ingresos%20CUT%202023%20-%202026%20Envio%20a%20Presupuesto%20AL%2012%20Agosto%20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respaldo%20Henry%20Rodriguez\Resto%20del%20Sistema%20Bancario\Implementacion%20del%20MEMF\Oferta%20Monetaria\analisis%20pafi%20junio%202007%20y%20gr&#225;ficos%20comparado%20con%20el%20MEM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LABREGO\My%20Local%20Documents\Ecuador\ecubopLate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WIN\TEMP\MFLOW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  <sheetName val="Imp:DSA output"/>
      <sheetName val="MONE(M)"/>
      <sheetName val="BURSAT(M)"/>
      <sheetName val="REAL(T)"/>
      <sheetName val="EXT(T)"/>
      <sheetName val="EXT(A)"/>
      <sheetName val="REAL(A)"/>
      <sheetName val="FISCAL(A)"/>
      <sheetName val="METAS"/>
      <sheetName val="EJECUTIVO"/>
      <sheetName val="EXT(M)"/>
      <sheetName val="FISCAL(M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87">
          <cell r="I87">
            <v>2948.3534720937819</v>
          </cell>
          <cell r="O87">
            <v>2968.3</v>
          </cell>
          <cell r="P87">
            <v>3280.75</v>
          </cell>
          <cell r="Q87">
            <v>3493.6381402405464</v>
          </cell>
          <cell r="R87">
            <v>3766.1175633561566</v>
          </cell>
          <cell r="S87">
            <v>3997.5525546669683</v>
          </cell>
          <cell r="T87">
            <v>4340.9711679215779</v>
          </cell>
          <cell r="U87">
            <v>4796.4756673634238</v>
          </cell>
          <cell r="V87">
            <v>5281.4601257114955</v>
          </cell>
          <cell r="W87">
            <v>5727.8593794674289</v>
          </cell>
          <cell r="X87">
            <v>6135.9693201964728</v>
          </cell>
          <cell r="Y87">
            <v>6574.2910509682461</v>
          </cell>
          <cell r="Z87">
            <v>7047.464502227821</v>
          </cell>
          <cell r="AA87">
            <v>7558.4039469664458</v>
          </cell>
          <cell r="AB87">
            <v>8115.2960305978322</v>
          </cell>
          <cell r="AC87">
            <v>8717.4088695618993</v>
          </cell>
          <cell r="AD87">
            <v>9368.5837619655049</v>
          </cell>
          <cell r="AE87">
            <v>10072.996048207535</v>
          </cell>
          <cell r="AF87">
            <v>10835.184579013356</v>
          </cell>
          <cell r="AG87">
            <v>11660.083809198853</v>
          </cell>
          <cell r="AH87">
            <v>12553.058752923744</v>
          </cell>
          <cell r="AI87">
            <v>13519.943057493711</v>
          </cell>
        </row>
        <row r="88">
          <cell r="I88">
            <v>-5.7008965887577849</v>
          </cell>
          <cell r="O88">
            <v>-4.2680477584313845</v>
          </cell>
          <cell r="P88">
            <v>0.39067187697440986</v>
          </cell>
          <cell r="Q88">
            <v>-2.5220995475796579</v>
          </cell>
          <cell r="R88">
            <v>-4.3170827584920195</v>
          </cell>
          <cell r="S88">
            <v>-6.2263885883577421</v>
          </cell>
          <cell r="T88">
            <v>-6.2255626662661223</v>
          </cell>
          <cell r="U88">
            <v>-5.9837800024204881</v>
          </cell>
          <cell r="V88">
            <v>-6.3148545225364892</v>
          </cell>
          <cell r="W88">
            <v>-5.6640620729483109</v>
          </cell>
          <cell r="X88">
            <v>-5.770379695348117</v>
          </cell>
          <cell r="Y88">
            <v>-5.8656788180317383</v>
          </cell>
          <cell r="Z88">
            <v>-5.9458120013883509</v>
          </cell>
          <cell r="AA88">
            <v>-6.0153445427542485</v>
          </cell>
          <cell r="AB88">
            <v>-6.0720663147381408</v>
          </cell>
          <cell r="AC88">
            <v>-6.1055027621634093</v>
          </cell>
          <cell r="AD88">
            <v>-6.0414700878857461</v>
          </cell>
          <cell r="AE88">
            <v>-5.9757445020741251</v>
          </cell>
          <cell r="AF88">
            <v>-5.9073314642238799</v>
          </cell>
          <cell r="AG88">
            <v>-5.8340944105542958</v>
          </cell>
          <cell r="AH88">
            <v>-5.7550306371400639</v>
          </cell>
          <cell r="AI88">
            <v>-5.670640930790757</v>
          </cell>
        </row>
        <row r="89">
          <cell r="I89">
            <v>-5.7494286526163032</v>
          </cell>
          <cell r="O89">
            <v>-3.4907537552819932</v>
          </cell>
          <cell r="P89">
            <v>0.39067187697440986</v>
          </cell>
          <cell r="Q89">
            <v>-2.5220995475796579</v>
          </cell>
          <cell r="R89">
            <v>-4.3170827584920195</v>
          </cell>
          <cell r="S89">
            <v>-6.2263885883577421</v>
          </cell>
          <cell r="T89">
            <v>-6.2255626662661223</v>
          </cell>
          <cell r="U89">
            <v>-5.9837800024204881</v>
          </cell>
          <cell r="V89">
            <v>-6.3148545225364892</v>
          </cell>
          <cell r="W89">
            <v>-5.6640620729483109</v>
          </cell>
          <cell r="X89">
            <v>-5.770379695348117</v>
          </cell>
          <cell r="Y89">
            <v>-5.8656788180317383</v>
          </cell>
          <cell r="Z89">
            <v>-5.9458120013883509</v>
          </cell>
          <cell r="AA89">
            <v>-6.0153445427542485</v>
          </cell>
          <cell r="AB89">
            <v>-6.0720663147381408</v>
          </cell>
          <cell r="AC89">
            <v>-6.1055027621634093</v>
          </cell>
          <cell r="AD89">
            <v>-6.0414700878857461</v>
          </cell>
          <cell r="AE89">
            <v>-5.9757445020741251</v>
          </cell>
          <cell r="AF89">
            <v>-5.9073314642238799</v>
          </cell>
          <cell r="AG89">
            <v>-5.8340944105542958</v>
          </cell>
          <cell r="AH89">
            <v>-5.7550306371400639</v>
          </cell>
          <cell r="AI89">
            <v>-5.670640930790757</v>
          </cell>
        </row>
        <row r="90">
          <cell r="I90">
            <v>8860.1218619826504</v>
          </cell>
          <cell r="O90">
            <v>11396.111481670061</v>
          </cell>
          <cell r="P90">
            <v>11761.719316283372</v>
          </cell>
          <cell r="Q90">
            <v>13951.734205270477</v>
          </cell>
          <cell r="R90">
            <v>14970.312261041583</v>
          </cell>
          <cell r="S90">
            <v>16623.883753290145</v>
          </cell>
          <cell r="T90">
            <v>18595.175933470895</v>
          </cell>
          <cell r="U90">
            <v>20520.743227875995</v>
          </cell>
          <cell r="V90">
            <v>23171.776851544284</v>
          </cell>
          <cell r="W90">
            <v>28613.268595985974</v>
          </cell>
          <cell r="X90">
            <v>31156.193591397565</v>
          </cell>
          <cell r="Y90">
            <v>33932.670319593228</v>
          </cell>
          <cell r="Z90">
            <v>36969.180243954092</v>
          </cell>
          <cell r="AA90">
            <v>40295.869642819904</v>
          </cell>
          <cell r="AB90">
            <v>43941.460541134453</v>
          </cell>
          <cell r="AC90">
            <v>47949.007501957436</v>
          </cell>
          <cell r="AD90">
            <v>52354.484654090331</v>
          </cell>
          <cell r="AE90">
            <v>57164.729911948285</v>
          </cell>
          <cell r="AF90">
            <v>62416.932713531918</v>
          </cell>
          <cell r="AG90">
            <v>68151.699402174127</v>
          </cell>
          <cell r="AH90">
            <v>74413.367166268086</v>
          </cell>
          <cell r="AI90">
            <v>81250.346823269065</v>
          </cell>
        </row>
        <row r="91">
          <cell r="I91">
            <v>1.5169463703024839</v>
          </cell>
          <cell r="O91">
            <v>1.2729651305092398</v>
          </cell>
          <cell r="P91">
            <v>1.2623931802690482</v>
          </cell>
          <cell r="Q91">
            <v>1.2644153200239485</v>
          </cell>
          <cell r="R91">
            <v>1.2662699333611811</v>
          </cell>
          <cell r="S91">
            <v>1.2686955202842984</v>
          </cell>
          <cell r="T91">
            <v>1.270951522213567</v>
          </cell>
          <cell r="U91">
            <v>1.2732543111406767</v>
          </cell>
          <cell r="V91">
            <v>1.2732543111406767</v>
          </cell>
          <cell r="W91">
            <v>1.2732543111406767</v>
          </cell>
          <cell r="X91">
            <v>1.2732543111406767</v>
          </cell>
          <cell r="Y91">
            <v>1.2732543111406767</v>
          </cell>
          <cell r="Z91">
            <v>1.2732543111406767</v>
          </cell>
          <cell r="AA91">
            <v>1.2732543111406767</v>
          </cell>
          <cell r="AB91">
            <v>1.2732543111406767</v>
          </cell>
          <cell r="AC91">
            <v>1.2732543111406767</v>
          </cell>
          <cell r="AD91">
            <v>1.2732543111406767</v>
          </cell>
          <cell r="AE91">
            <v>1.2732543111406767</v>
          </cell>
          <cell r="AF91">
            <v>1.2732543111406767</v>
          </cell>
          <cell r="AG91">
            <v>1.2732543111406767</v>
          </cell>
          <cell r="AH91">
            <v>1.2732543111406767</v>
          </cell>
          <cell r="AI91">
            <v>1.2732543111406767</v>
          </cell>
          <cell r="AJ91">
            <v>1.2732543111406767</v>
          </cell>
        </row>
        <row r="92">
          <cell r="I92">
            <v>2623.2951947879574</v>
          </cell>
          <cell r="O92">
            <v>2463.3948034137657</v>
          </cell>
          <cell r="P92">
            <v>2542.42495692906</v>
          </cell>
          <cell r="Q92">
            <v>3015.8207556281977</v>
          </cell>
          <cell r="R92">
            <v>3235.9976022213241</v>
          </cell>
          <cell r="S92">
            <v>3593.4352622187776</v>
          </cell>
          <cell r="T92">
            <v>4019.5517424303075</v>
          </cell>
          <cell r="U92">
            <v>4435.7842858106133</v>
          </cell>
          <cell r="V92">
            <v>5008.8343531711862</v>
          </cell>
          <cell r="W92">
            <v>6185.0726259923094</v>
          </cell>
          <cell r="X92">
            <v>6734.7538246400682</v>
          </cell>
          <cell r="Y92">
            <v>7334.9197983616714</v>
          </cell>
          <cell r="Z92">
            <v>7991.2948066455228</v>
          </cell>
          <cell r="AA92">
            <v>8710.3952990300331</v>
          </cell>
          <cell r="AB92">
            <v>9498.4298570216069</v>
          </cell>
          <cell r="AC92">
            <v>10364.705197834721</v>
          </cell>
          <cell r="AD92">
            <v>11316.997524965578</v>
          </cell>
          <cell r="AE92">
            <v>12356.784928801722</v>
          </cell>
          <cell r="AF92">
            <v>13492.106315285762</v>
          </cell>
          <cell r="AG92">
            <v>14731.739192018671</v>
          </cell>
          <cell r="AH92">
            <v>16085.267529783938</v>
          </cell>
          <cell r="AI92">
            <v>17563.155859078666</v>
          </cell>
        </row>
        <row r="93">
          <cell r="I93">
            <v>29.607890677487099</v>
          </cell>
          <cell r="O93">
            <v>21.616099556203743</v>
          </cell>
          <cell r="P93">
            <v>21.616099556203743</v>
          </cell>
          <cell r="Q93">
            <v>21.616099556203743</v>
          </cell>
          <cell r="R93">
            <v>21.616099556203743</v>
          </cell>
          <cell r="S93">
            <v>21.616099556203743</v>
          </cell>
          <cell r="T93">
            <v>21.616099556203743</v>
          </cell>
          <cell r="U93">
            <v>21.616099556203743</v>
          </cell>
          <cell r="V93">
            <v>21.616099556203743</v>
          </cell>
          <cell r="W93">
            <v>21.616099556203743</v>
          </cell>
          <cell r="X93">
            <v>21.616099556203743</v>
          </cell>
          <cell r="Y93">
            <v>21.616099556203743</v>
          </cell>
          <cell r="Z93">
            <v>21.616099556203743</v>
          </cell>
          <cell r="AA93">
            <v>21.616099556203743</v>
          </cell>
          <cell r="AB93">
            <v>21.616099556203743</v>
          </cell>
          <cell r="AC93">
            <v>21.616099556203743</v>
          </cell>
          <cell r="AD93">
            <v>21.616099556203743</v>
          </cell>
          <cell r="AE93">
            <v>21.616099556203743</v>
          </cell>
          <cell r="AF93">
            <v>21.616099556203743</v>
          </cell>
          <cell r="AG93">
            <v>21.616099556203743</v>
          </cell>
          <cell r="AH93">
            <v>21.616099556203743</v>
          </cell>
          <cell r="AI93">
            <v>21.616099556203743</v>
          </cell>
        </row>
        <row r="96">
          <cell r="I96">
            <v>4.8</v>
          </cell>
          <cell r="O96">
            <v>1.1997382459579597</v>
          </cell>
          <cell r="P96">
            <v>1.2140256033834618</v>
          </cell>
          <cell r="Q96">
            <v>1.8361849472174008</v>
          </cell>
          <cell r="R96">
            <v>2.7</v>
          </cell>
          <cell r="S96">
            <v>3.5</v>
          </cell>
          <cell r="T96">
            <v>4</v>
          </cell>
          <cell r="U96">
            <v>4</v>
          </cell>
          <cell r="V96">
            <v>4</v>
          </cell>
          <cell r="W96">
            <v>6.0370069569610996</v>
          </cell>
          <cell r="X96">
            <v>6.0592976880875726</v>
          </cell>
          <cell r="Y96">
            <v>6.0750564946457919</v>
          </cell>
          <cell r="Z96">
            <v>6.0975518054972921</v>
          </cell>
          <cell r="AA96">
            <v>6.1199045148971454</v>
          </cell>
          <cell r="AB96">
            <v>6.1199045148971454</v>
          </cell>
          <cell r="AC96">
            <v>6.1199045148971454</v>
          </cell>
          <cell r="AD96">
            <v>6.1199045148971454</v>
          </cell>
          <cell r="AE96">
            <v>6.1199045148971454</v>
          </cell>
          <cell r="AF96">
            <v>6.1199045148971454</v>
          </cell>
          <cell r="AG96">
            <v>6.1199045148971454</v>
          </cell>
          <cell r="AH96">
            <v>6.1199045148971454</v>
          </cell>
          <cell r="AI96">
            <v>6.1199045148971454</v>
          </cell>
        </row>
        <row r="97">
          <cell r="I97">
            <v>16.120635221711165</v>
          </cell>
          <cell r="O97">
            <v>12.476073432770907</v>
          </cell>
          <cell r="P97">
            <v>3.2607305629411831</v>
          </cell>
          <cell r="Q97">
            <v>8.6594076555257296</v>
          </cell>
          <cell r="R97">
            <v>5.8104393347695016</v>
          </cell>
          <cell r="S97">
            <v>9.4816478087076597</v>
          </cell>
          <cell r="T97">
            <v>10.260218580781522</v>
          </cell>
          <cell r="U97">
            <v>10.658653588716716</v>
          </cell>
          <cell r="V97">
            <v>10.73572963073255</v>
          </cell>
          <cell r="W97">
            <v>10.65968842028855</v>
          </cell>
          <cell r="X97">
            <v>10.673909086624045</v>
          </cell>
          <cell r="Y97">
            <v>10.701879402305892</v>
          </cell>
          <cell r="Z97">
            <v>10.738637362140269</v>
          </cell>
          <cell r="AA97">
            <v>10.729239119755519</v>
          </cell>
          <cell r="AB97">
            <v>10.755457517750845</v>
          </cell>
          <cell r="AC97">
            <v>10.792084446898432</v>
          </cell>
          <cell r="AD97">
            <v>10.792084446898432</v>
          </cell>
          <cell r="AE97">
            <v>10.7920844468984</v>
          </cell>
          <cell r="AF97">
            <v>10.7920844468984</v>
          </cell>
          <cell r="AG97">
            <v>10.7920844468984</v>
          </cell>
          <cell r="AH97">
            <v>10.7920844468984</v>
          </cell>
          <cell r="AI97">
            <v>10.7920844468984</v>
          </cell>
        </row>
        <row r="98">
          <cell r="I98">
            <v>1.5543281604567083</v>
          </cell>
          <cell r="O98">
            <v>5.7572027569828599</v>
          </cell>
          <cell r="P98">
            <v>1.9627922863293401</v>
          </cell>
          <cell r="Q98">
            <v>7.165086104010876</v>
          </cell>
          <cell r="R98">
            <v>1.3927673841600985</v>
          </cell>
          <cell r="S98">
            <v>3.5360460753407263</v>
          </cell>
          <cell r="T98">
            <v>3.499999999999992</v>
          </cell>
          <cell r="U98">
            <v>3.499999999999992</v>
          </cell>
          <cell r="V98">
            <v>3.499999999999992</v>
          </cell>
          <cell r="W98">
            <v>3.499999999999992</v>
          </cell>
          <cell r="X98">
            <v>3.499999999999992</v>
          </cell>
          <cell r="Y98">
            <v>3.499999999999992</v>
          </cell>
          <cell r="Z98">
            <v>3.499999999999992</v>
          </cell>
          <cell r="AA98">
            <v>3.499999999999992</v>
          </cell>
          <cell r="AB98">
            <v>3.499999999999992</v>
          </cell>
          <cell r="AC98">
            <v>3.499999999999992</v>
          </cell>
          <cell r="AD98">
            <v>3.499999999999992</v>
          </cell>
          <cell r="AE98">
            <v>3.499999999999992</v>
          </cell>
          <cell r="AF98">
            <v>3.499999999999992</v>
          </cell>
          <cell r="AG98">
            <v>3.499999999999992</v>
          </cell>
          <cell r="AH98">
            <v>3.499999999999992</v>
          </cell>
          <cell r="AI98">
            <v>3.499999999999992</v>
          </cell>
        </row>
        <row r="99">
          <cell r="I99">
            <v>-3.1990492332164706</v>
          </cell>
          <cell r="O99">
            <v>-2.6029107513684835</v>
          </cell>
          <cell r="P99">
            <v>-4.6413824098490153</v>
          </cell>
          <cell r="Q99">
            <v>1.2205857528014121</v>
          </cell>
          <cell r="R99">
            <v>1.9614716859489505</v>
          </cell>
          <cell r="S99">
            <v>2.1338908731291184</v>
          </cell>
          <cell r="T99">
            <v>1.2136926200879969</v>
          </cell>
          <cell r="U99">
            <v>0.22568345998415396</v>
          </cell>
          <cell r="V99">
            <v>7.5328154469929132E-3</v>
          </cell>
          <cell r="W99">
            <v>1.358536780145414E-2</v>
          </cell>
          <cell r="X99">
            <v>2.0123168909250921E-2</v>
          </cell>
          <cell r="Y99">
            <v>2.4417455743773075E-2</v>
          </cell>
          <cell r="Z99">
            <v>2.8491137064861505E-2</v>
          </cell>
          <cell r="AA99">
            <v>3.240251154335283E-2</v>
          </cell>
          <cell r="AB99">
            <v>3.6153952914190768E-2</v>
          </cell>
          <cell r="AC99">
            <v>3.973586671166629E-2</v>
          </cell>
          <cell r="AD99">
            <v>3.0556656955283756E-2</v>
          </cell>
          <cell r="AE99">
            <v>3.3773463366017609E-2</v>
          </cell>
          <cell r="AF99">
            <v>3.6832023217954202E-2</v>
          </cell>
          <cell r="AG99">
            <v>3.9736056448930412E-2</v>
          </cell>
          <cell r="AH99">
            <v>4.2489379532995031E-2</v>
          </cell>
          <cell r="AI99">
            <v>4.5095888252745908E-2</v>
          </cell>
        </row>
        <row r="100">
          <cell r="I100">
            <v>16.601125186066227</v>
          </cell>
          <cell r="O100">
            <v>11.64589967977399</v>
          </cell>
          <cell r="P100">
            <v>16.575713344621306</v>
          </cell>
          <cell r="Q100">
            <v>4.2293841087710717</v>
          </cell>
          <cell r="R100">
            <v>4.5218035037606512</v>
          </cell>
          <cell r="S100">
            <v>5.1784399072836607</v>
          </cell>
          <cell r="T100">
            <v>8.2687146656534196</v>
          </cell>
          <cell r="U100">
            <v>10.504640091559338</v>
          </cell>
          <cell r="V100">
            <v>10.294834287382585</v>
          </cell>
          <cell r="W100">
            <v>8.1890644091239437</v>
          </cell>
          <cell r="X100">
            <v>6.5983738095860787</v>
          </cell>
          <cell r="Y100">
            <v>6.5911086059011694</v>
          </cell>
          <cell r="Z100">
            <v>6.6258612284010923</v>
          </cell>
          <cell r="AA100">
            <v>6.659919428052703</v>
          </cell>
          <cell r="AB100">
            <v>6.6932838210606178</v>
          </cell>
          <cell r="AC100">
            <v>6.7259562075667532</v>
          </cell>
          <cell r="AD100">
            <v>6.757939500159523</v>
          </cell>
          <cell r="AE100">
            <v>6.7892376519652373</v>
          </cell>
          <cell r="AF100">
            <v>6.8198555848138795</v>
          </cell>
          <cell r="AG100">
            <v>6.8497991179326476</v>
          </cell>
          <cell r="AH100">
            <v>6.8790748975734175</v>
          </cell>
          <cell r="AI100">
            <v>6.9076903279373028</v>
          </cell>
        </row>
        <row r="101">
          <cell r="I101">
            <v>32.068983995641908</v>
          </cell>
          <cell r="O101">
            <v>7.3361019792383297</v>
          </cell>
          <cell r="P101">
            <v>-6.5329819605941637</v>
          </cell>
          <cell r="Q101">
            <v>7.8409233833933945</v>
          </cell>
          <cell r="R101">
            <v>15.634245917394306</v>
          </cell>
          <cell r="S101">
            <v>14.415003093989331</v>
          </cell>
          <cell r="T101">
            <v>8.4916428324804727</v>
          </cell>
          <cell r="U101">
            <v>8.2004150534380926</v>
          </cell>
          <cell r="V101">
            <v>10.567623519156966</v>
          </cell>
          <cell r="W101">
            <v>6.5913982216584399</v>
          </cell>
          <cell r="X101">
            <v>6.5669256104404994</v>
          </cell>
          <cell r="Y101">
            <v>6.583607324290619</v>
          </cell>
          <cell r="Z101">
            <v>6.6049376893587919</v>
          </cell>
          <cell r="AA101">
            <v>6.6257731151688315</v>
          </cell>
          <cell r="AB101">
            <v>6.6317866869618713</v>
          </cell>
          <cell r="AC101">
            <v>6.6378200628408157</v>
          </cell>
          <cell r="AD101">
            <v>6.64311832904938</v>
          </cell>
          <cell r="AE101">
            <v>6.6485225979563634</v>
          </cell>
          <cell r="AF101">
            <v>6.6538445967303961</v>
          </cell>
          <cell r="AG101">
            <v>6.6590895506643211</v>
          </cell>
          <cell r="AH101">
            <v>6.6642623871396856</v>
          </cell>
          <cell r="AI101">
            <v>6.6693677513723015</v>
          </cell>
        </row>
        <row r="102">
          <cell r="I102">
            <v>1.59076557657214</v>
          </cell>
          <cell r="O102">
            <v>3.4595119416282163</v>
          </cell>
          <cell r="P102">
            <v>2.9982496395354596</v>
          </cell>
          <cell r="Q102">
            <v>3.1457054486223379</v>
          </cell>
          <cell r="R102">
            <v>3.430370797006784</v>
          </cell>
          <cell r="S102">
            <v>4.0616178142886179</v>
          </cell>
          <cell r="T102">
            <v>4.8660922952152106</v>
          </cell>
          <cell r="U102">
            <v>4.9409759690189645</v>
          </cell>
          <cell r="V102">
            <v>5.1412786636166379</v>
          </cell>
          <cell r="W102">
            <v>5</v>
          </cell>
          <cell r="X102">
            <v>5</v>
          </cell>
          <cell r="Y102">
            <v>5</v>
          </cell>
          <cell r="Z102">
            <v>5</v>
          </cell>
          <cell r="AA102">
            <v>5</v>
          </cell>
          <cell r="AB102">
            <v>4.68</v>
          </cell>
          <cell r="AC102">
            <v>4.83</v>
          </cell>
          <cell r="AD102">
            <v>4.92</v>
          </cell>
          <cell r="AE102">
            <v>4.97</v>
          </cell>
          <cell r="AF102">
            <v>5</v>
          </cell>
          <cell r="AG102">
            <v>5.04</v>
          </cell>
          <cell r="AH102">
            <v>5.08</v>
          </cell>
          <cell r="AI102">
            <v>5.12</v>
          </cell>
        </row>
        <row r="103">
          <cell r="I103">
            <v>29.64405547389822</v>
          </cell>
          <cell r="O103">
            <v>6.0864073618801768</v>
          </cell>
          <cell r="P103">
            <v>15.278515998724345</v>
          </cell>
          <cell r="Q103">
            <v>13.366866919017156</v>
          </cell>
          <cell r="R103">
            <v>4.7686394893114823</v>
          </cell>
          <cell r="S103">
            <v>6.6837398188345247</v>
          </cell>
          <cell r="T103">
            <v>9.6385600841983461</v>
          </cell>
          <cell r="U103">
            <v>11.786366011832399</v>
          </cell>
          <cell r="V103">
            <v>11.233608462562074</v>
          </cell>
          <cell r="W103">
            <v>9.1203878688707078</v>
          </cell>
          <cell r="X103">
            <v>7.5243250397238199</v>
          </cell>
          <cell r="Y103">
            <v>7.5228885054384591</v>
          </cell>
          <cell r="Z103">
            <v>7.5635889132794176</v>
          </cell>
          <cell r="AA103">
            <v>7.6034015496454543</v>
          </cell>
          <cell r="AB103">
            <v>7.6423298166772042</v>
          </cell>
          <cell r="AC103">
            <v>7.6803785324307796</v>
          </cell>
          <cell r="AD103">
            <v>7.7175538368513372</v>
          </cell>
          <cell r="AE103">
            <v>7.753863097794266</v>
          </cell>
          <cell r="AF103">
            <v>7.7893148176966065</v>
          </cell>
          <cell r="AG103">
            <v>7.8239185414470001</v>
          </cell>
          <cell r="AH103">
            <v>7.857684765942679</v>
          </cell>
          <cell r="AI103">
            <v>7.8906248517637465</v>
          </cell>
        </row>
        <row r="104">
          <cell r="I104">
            <v>51.694935134223357</v>
          </cell>
          <cell r="O104">
            <v>4.716906938335967</v>
          </cell>
          <cell r="P104">
            <v>-3.0743468671524852</v>
          </cell>
          <cell r="Q104">
            <v>15.880597135221237</v>
          </cell>
          <cell r="R104">
            <v>13.677571383338943</v>
          </cell>
          <cell r="S104">
            <v>13.627802175446945</v>
          </cell>
          <cell r="T104">
            <v>8.546883287427832</v>
          </cell>
          <cell r="U104">
            <v>9.208948097640075</v>
          </cell>
          <cell r="V104">
            <v>11.500320425763277</v>
          </cell>
          <cell r="W104">
            <v>7.4943649935567294</v>
          </cell>
          <cell r="X104">
            <v>7.4709771041310091</v>
          </cell>
          <cell r="Y104">
            <v>7.4890755529563506</v>
          </cell>
          <cell r="Z104">
            <v>7.5118500123400054</v>
          </cell>
          <cell r="AA104">
            <v>7.5341094363473786</v>
          </cell>
          <cell r="AB104">
            <v>7.5414051912509734</v>
          </cell>
          <cell r="AC104">
            <v>7.5487187936541744</v>
          </cell>
          <cell r="AD104">
            <v>7.5688311347708321</v>
          </cell>
          <cell r="AE104">
            <v>7.5755449797180177</v>
          </cell>
          <cell r="AF104">
            <v>7.5821724818474507</v>
          </cell>
          <cell r="AG104">
            <v>7.588718814906187</v>
          </cell>
          <cell r="AH104">
            <v>7.5951888536477412</v>
          </cell>
          <cell r="AI104">
            <v>7.6015871896935465</v>
          </cell>
        </row>
        <row r="113">
          <cell r="I113">
            <v>-2.8024884925772118</v>
          </cell>
          <cell r="O113">
            <v>-3.2922029698043884</v>
          </cell>
          <cell r="P113">
            <v>1.0890064544705791</v>
          </cell>
          <cell r="Q113">
            <v>-1.9624350034872506</v>
          </cell>
          <cell r="R113">
            <v>-3.7818744831732212</v>
          </cell>
          <cell r="S113">
            <v>-5.7202836940435429</v>
          </cell>
          <cell r="T113">
            <v>-5.739474590522601</v>
          </cell>
          <cell r="U113">
            <v>-5.5217933720658152</v>
          </cell>
          <cell r="V113">
            <v>-5.8739761238790491</v>
          </cell>
          <cell r="W113">
            <v>-5.2869708052947795</v>
          </cell>
          <cell r="X113">
            <v>-5.4021143347747342</v>
          </cell>
          <cell r="Y113">
            <v>-5.5032287887593485</v>
          </cell>
          <cell r="Z113">
            <v>-5.5915140550030005</v>
          </cell>
          <cell r="AA113">
            <v>-5.6663557682287689</v>
          </cell>
          <cell r="AB113">
            <v>-5.7287029837309289</v>
          </cell>
          <cell r="AC113">
            <v>-5.7680793014527936</v>
          </cell>
          <cell r="AD113">
            <v>-5.7098742141723484</v>
          </cell>
          <cell r="AE113">
            <v>-5.6501115191091591</v>
          </cell>
          <cell r="AF113">
            <v>-5.5882565696864628</v>
          </cell>
          <cell r="AG113">
            <v>-5.5205102088610483</v>
          </cell>
          <cell r="AH113">
            <v>-5.4466831925432473</v>
          </cell>
          <cell r="AI113">
            <v>-5.3677100372222935</v>
          </cell>
        </row>
        <row r="114">
          <cell r="I114">
            <v>116.93383235292333</v>
          </cell>
          <cell r="O114">
            <v>-9.3763593156974583</v>
          </cell>
          <cell r="P114">
            <v>-16.323044732534143</v>
          </cell>
          <cell r="Q114">
            <v>-4.0000000000000036</v>
          </cell>
          <cell r="R114">
            <v>-2.0000000000000129</v>
          </cell>
          <cell r="S114">
            <v>0</v>
          </cell>
          <cell r="T114">
            <v>1.0000000000000009</v>
          </cell>
          <cell r="U114">
            <v>1.0000000000000009</v>
          </cell>
          <cell r="V114">
            <v>1.0000000000000009</v>
          </cell>
          <cell r="W114">
            <v>1.0000000000000009</v>
          </cell>
          <cell r="X114">
            <v>1.0000000000000009</v>
          </cell>
          <cell r="Y114">
            <v>1.0000000000000009</v>
          </cell>
          <cell r="Z114">
            <v>1.0000000000000009</v>
          </cell>
          <cell r="AA114">
            <v>1.0000000000000009</v>
          </cell>
          <cell r="AB114">
            <v>1.0000000000000009</v>
          </cell>
          <cell r="AC114">
            <v>1.0000000000000009</v>
          </cell>
          <cell r="AD114">
            <v>1.0000000000000009</v>
          </cell>
          <cell r="AE114">
            <v>1.0000000000000009</v>
          </cell>
          <cell r="AF114">
            <v>1.0000000000000009</v>
          </cell>
          <cell r="AG114">
            <v>1.0000000000000009</v>
          </cell>
          <cell r="AH114">
            <v>1.0000000000000009</v>
          </cell>
          <cell r="AI114">
            <v>1.0000000000000009</v>
          </cell>
        </row>
        <row r="115">
          <cell r="I115">
            <v>457.65</v>
          </cell>
          <cell r="O115">
            <v>1063.8</v>
          </cell>
          <cell r="P115">
            <v>1067.28</v>
          </cell>
          <cell r="Q115">
            <v>1264</v>
          </cell>
          <cell r="R115">
            <v>1557.2599999999998</v>
          </cell>
          <cell r="S115">
            <v>2003.73</v>
          </cell>
          <cell r="T115">
            <v>2621</v>
          </cell>
          <cell r="U115">
            <v>2962</v>
          </cell>
          <cell r="V115">
            <v>3344</v>
          </cell>
          <cell r="W115">
            <v>3497.4892188610124</v>
          </cell>
          <cell r="X115">
            <v>3762.167983656464</v>
          </cell>
          <cell r="Y115">
            <v>4047.9196314828018</v>
          </cell>
          <cell r="Z115">
            <v>4356.5231888279231</v>
          </cell>
          <cell r="AA115">
            <v>4689.2960711868873</v>
          </cell>
          <cell r="AB115">
            <v>4725.1974436954224</v>
          </cell>
          <cell r="AC115">
            <v>5236.5446318641852</v>
          </cell>
          <cell r="AD115">
            <v>5728.8984690744146</v>
          </cell>
          <cell r="AE115">
            <v>6216.5975601518739</v>
          </cell>
          <cell r="AF115">
            <v>6719.485912808891</v>
          </cell>
          <cell r="AG115">
            <v>7278.5193800928255</v>
          </cell>
          <cell r="AH115">
            <v>7884.915074417283</v>
          </cell>
          <cell r="AI115">
            <v>8542.7179307424431</v>
          </cell>
        </row>
        <row r="116">
          <cell r="I116">
            <v>55.938899999999997</v>
          </cell>
          <cell r="O116">
            <v>78.599999999999994</v>
          </cell>
          <cell r="P116">
            <v>77.069999999999993</v>
          </cell>
          <cell r="Q116">
            <v>71.5</v>
          </cell>
          <cell r="R116">
            <v>70.5</v>
          </cell>
          <cell r="S116">
            <v>69.5</v>
          </cell>
          <cell r="T116">
            <v>68.5</v>
          </cell>
          <cell r="U116">
            <v>67</v>
          </cell>
          <cell r="V116">
            <v>65</v>
          </cell>
          <cell r="W116">
            <v>64.470161199911132</v>
          </cell>
          <cell r="X116">
            <v>65.417391460792857</v>
          </cell>
          <cell r="Y116">
            <v>66.378538937801068</v>
          </cell>
          <cell r="Z116">
            <v>67.353808110155597</v>
          </cell>
          <cell r="AA116">
            <v>68.343406461394835</v>
          </cell>
          <cell r="AB116">
            <v>69.347544523516831</v>
          </cell>
          <cell r="AC116">
            <v>70.366435921768954</v>
          </cell>
          <cell r="AD116">
            <v>71.400297420095484</v>
          </cell>
          <cell r="AE116">
            <v>72.44934896725313</v>
          </cell>
          <cell r="AF116">
            <v>73.51381374360389</v>
          </cell>
          <cell r="AG116">
            <v>74.593918208595667</v>
          </cell>
          <cell r="AH116">
            <v>75.689892148940245</v>
          </cell>
          <cell r="AI116">
            <v>76.801968727499315</v>
          </cell>
        </row>
        <row r="117">
          <cell r="I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222</v>
          </cell>
          <cell r="U117">
            <v>286</v>
          </cell>
          <cell r="V117">
            <v>400</v>
          </cell>
          <cell r="W117">
            <v>162</v>
          </cell>
          <cell r="X117">
            <v>175</v>
          </cell>
          <cell r="Y117">
            <v>184</v>
          </cell>
          <cell r="Z117">
            <v>200</v>
          </cell>
          <cell r="AA117">
            <v>200</v>
          </cell>
          <cell r="AB117">
            <v>200</v>
          </cell>
          <cell r="AC117">
            <v>200</v>
          </cell>
          <cell r="AD117">
            <v>200</v>
          </cell>
          <cell r="AE117">
            <v>200</v>
          </cell>
          <cell r="AF117">
            <v>200</v>
          </cell>
          <cell r="AG117">
            <v>200</v>
          </cell>
          <cell r="AH117">
            <v>200</v>
          </cell>
          <cell r="AI117">
            <v>200</v>
          </cell>
        </row>
        <row r="118">
          <cell r="I118">
            <v>92.241148413715621</v>
          </cell>
          <cell r="O118">
            <v>107.00114841371561</v>
          </cell>
          <cell r="P118">
            <v>54.40114841371561</v>
          </cell>
          <cell r="Q118">
            <v>0.40114841371561027</v>
          </cell>
          <cell r="R118">
            <v>0.40114841371561027</v>
          </cell>
          <cell r="S118">
            <v>0.40114841371561027</v>
          </cell>
          <cell r="T118">
            <v>0.40114841371561027</v>
          </cell>
          <cell r="U118">
            <v>0.40114841371561027</v>
          </cell>
          <cell r="V118">
            <v>0.40114841371561027</v>
          </cell>
          <cell r="W118">
            <v>0.40114841371561027</v>
          </cell>
          <cell r="X118">
            <v>0.40114841371561027</v>
          </cell>
          <cell r="Y118">
            <v>0.40114841371561027</v>
          </cell>
          <cell r="Z118">
            <v>0.40114841371561027</v>
          </cell>
          <cell r="AA118">
            <v>0.40114841371561027</v>
          </cell>
          <cell r="AB118">
            <v>0.40114841371561027</v>
          </cell>
          <cell r="AC118">
            <v>0.40114841371561027</v>
          </cell>
          <cell r="AD118">
            <v>0.40114841371561027</v>
          </cell>
          <cell r="AE118">
            <v>0.40114841371561027</v>
          </cell>
          <cell r="AF118">
            <v>0.40114841371561027</v>
          </cell>
          <cell r="AG118">
            <v>0.40114841371561027</v>
          </cell>
          <cell r="AH118">
            <v>0.40114841371561027</v>
          </cell>
          <cell r="AI118">
            <v>0.40114841371561027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Ext_debt1"/>
      <sheetName val="Ext_debt2"/>
      <sheetName val="Ext_debt3"/>
      <sheetName val="Ext_debt4"/>
      <sheetName val="Ext_debt5"/>
    </sheetNames>
    <sheetDataSet>
      <sheetData sheetId="0" refreshError="1"/>
      <sheetData sheetId="1" refreshError="1"/>
      <sheetData sheetId="2"/>
      <sheetData sheetId="3">
        <row r="174">
          <cell r="G174" t="str">
            <v>Table 2. Georgia: Balance of Payment, Summary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>
        <row r="9">
          <cell r="Q9">
            <v>1996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  <sheetData sheetId="24">
        <row r="62">
          <cell r="Q62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ĨĨ_x0018__x0018_COM"/>
      <sheetName val="ANT_BS1"/>
      <sheetName val="Progr-Proj-Switch"/>
      <sheetName val="EDSSARMRED97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DMX_Units"/>
      <sheetName val="MonSurv-BC"/>
      <sheetName val="ER"/>
      <sheetName val="W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GeoBop"/>
      <sheetName val="RES"/>
      <sheetName val="OUTPUT"/>
      <sheetName val="Trade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ER"/>
      <sheetName val="WB"/>
      <sheetName val="MFLOW96.XLS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"/>
      <sheetName val="Summary"/>
      <sheetName val="SR-financing"/>
      <sheetName val="Financing"/>
      <sheetName val="Tax calculations"/>
      <sheetName val="Proy to July"/>
      <sheetName val="Proy to Aug"/>
      <sheetName val="Proy to Sept"/>
      <sheetName val="Sheet1"/>
      <sheetName val="nickel correl July 07"/>
      <sheetName val="Proy to May"/>
      <sheetName val="Real"/>
      <sheetName val="New Proy 07"/>
      <sheetName val="Spending 2007"/>
      <sheetName val="Spending 06"/>
      <sheetName val="Rev Expost"/>
      <sheetName val="Revenues-hist"/>
      <sheetName val="Revenues-proj"/>
      <sheetName val="Tax Reform"/>
      <sheetName val="seasonality"/>
      <sheetName val="Arrears"/>
      <sheetName val="Measures"/>
      <sheetName val="SI"/>
      <sheetName val="S-I"/>
      <sheetName val="Chart Data"/>
      <sheetName val="Charts"/>
      <sheetName val="Real quarterly"/>
      <sheetName val="GASTOS (2)"/>
      <sheetName val="INGRESOS"/>
      <sheetName val="FINAN"/>
      <sheetName val="INFORMES especiales"/>
      <sheetName val="monthly2"/>
      <sheetName val="IN"/>
      <sheetName val="IN-OUT91"/>
      <sheetName val="GASTOS"/>
      <sheetName val="YNGRE"/>
      <sheetName val="monthly"/>
      <sheetName val="quarterly"/>
      <sheetName val="SR-nominal"/>
      <sheetName val="PSBR "/>
      <sheetName val="SR-ratios"/>
      <sheetName val="OUT IN-OUT"/>
      <sheetName val="Dom fin"/>
      <sheetName val="SR-Debt"/>
      <sheetName val="Dom bonds"/>
      <sheetName val="Dom loans"/>
      <sheetName val="fiscal financing gap "/>
      <sheetName val="Debt projections "/>
      <sheetName val="net disbursements 20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M1" t="str">
            <v>Ajustes ad hoc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  <sheetName val="ER"/>
      <sheetName val="WB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Other Depository Corporations B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  <sheetName val="A 11"/>
      <sheetName val="finreq-m02"/>
      <sheetName val="BoP-m02"/>
      <sheetName val="finproj"/>
      <sheetName val="M-Ttab"/>
      <sheetName val="BoP med-t"/>
      <sheetName val="gaps"/>
      <sheetName val="WEO"/>
      <sheetName val="SR_99"/>
      <sheetName val="BoPmonth99"/>
      <sheetName val="Chart1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P"/>
      <sheetName val="RES"/>
      <sheetName val="A 11"/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9_2"/>
      <sheetName val="[MFLOW96.XLS]_WIN_TEMP_MFLOW9_4"/>
      <sheetName val="[MFLOW96.XLS]_WIN_TEMP_MFLOW9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gas112601"/>
      <sheetName val="GEE102301"/>
      <sheetName val="agrop PUB Proy"/>
      <sheetName val="BoP"/>
      <sheetName val="RES"/>
    </sheetNames>
    <sheetDataSet>
      <sheetData sheetId="0" refreshError="1">
        <row r="1">
          <cell r="A1">
            <v>1</v>
          </cell>
          <cell r="B1" t="str">
            <v>Shared data and projections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  <cell r="B4">
            <v>36501.571532754628</v>
          </cell>
          <cell r="C4" t="str">
            <v>Formulas</v>
          </cell>
          <cell r="E4" t="str">
            <v>1980</v>
          </cell>
          <cell r="F4">
            <v>1981</v>
          </cell>
          <cell r="G4">
            <v>1982</v>
          </cell>
        </row>
        <row r="5">
          <cell r="A5">
            <v>5</v>
          </cell>
          <cell r="B5" t="str">
            <v>DO NOT CHANGE COLUMN OR ROW STRUCTURE OF THIS SHEET !!!!!!!</v>
          </cell>
        </row>
        <row r="6">
          <cell r="A6">
            <v>6</v>
          </cell>
        </row>
        <row r="7">
          <cell r="A7">
            <v>7</v>
          </cell>
          <cell r="B7" t="str">
            <v>Prices and exchange rates</v>
          </cell>
        </row>
        <row r="8">
          <cell r="A8">
            <v>8</v>
          </cell>
          <cell r="B8">
            <v>36249.197554976854</v>
          </cell>
        </row>
        <row r="9">
          <cell r="A9">
            <v>9</v>
          </cell>
          <cell r="B9" t="str">
            <v>CPI (period average)</v>
          </cell>
          <cell r="E9">
            <v>61.477199999999989</v>
          </cell>
          <cell r="F9">
            <v>66.10222083333332</v>
          </cell>
          <cell r="G9">
            <v>71.154166666666654</v>
          </cell>
          <cell r="S9">
            <v>853.39166666666677</v>
          </cell>
        </row>
        <row r="10">
          <cell r="A10">
            <v>10</v>
          </cell>
          <cell r="B10" t="str">
            <v xml:space="preserve">  (percent change)</v>
          </cell>
          <cell r="E10">
            <v>0</v>
          </cell>
          <cell r="F10">
            <v>7.5231481481481399</v>
          </cell>
          <cell r="G10">
            <v>7.6426264800861121</v>
          </cell>
          <cell r="S10">
            <v>8.2607679857579228</v>
          </cell>
        </row>
        <row r="11">
          <cell r="A11">
            <v>11</v>
          </cell>
          <cell r="B11" t="str">
            <v>CPI (end of period)</v>
          </cell>
          <cell r="E11">
            <v>64.210409999999996</v>
          </cell>
          <cell r="F11">
            <v>68.939370000000011</v>
          </cell>
          <cell r="G11">
            <v>73.89</v>
          </cell>
          <cell r="S11">
            <v>915.35</v>
          </cell>
        </row>
        <row r="12">
          <cell r="A12">
            <v>12</v>
          </cell>
          <cell r="B12" t="str">
            <v xml:space="preserve">  (percent change)</v>
          </cell>
          <cell r="E12">
            <v>0</v>
          </cell>
          <cell r="F12">
            <v>7.3647871116225838</v>
          </cell>
          <cell r="G12">
            <v>7.1811361200428525</v>
          </cell>
          <cell r="S12">
            <v>14.314438075256319</v>
          </cell>
        </row>
        <row r="13">
          <cell r="A13">
            <v>13</v>
          </cell>
        </row>
        <row r="14">
          <cell r="A14">
            <v>14</v>
          </cell>
          <cell r="B14" t="str">
            <v>GDP deflator (percent change)</v>
          </cell>
          <cell r="F14">
            <v>7.2418446087912924</v>
          </cell>
          <cell r="G14">
            <v>7.5124008471695536</v>
          </cell>
          <cell r="S14">
            <v>7.8835926501797271</v>
          </cell>
        </row>
        <row r="15">
          <cell r="A15">
            <v>15</v>
          </cell>
        </row>
        <row r="16">
          <cell r="A16">
            <v>16</v>
          </cell>
          <cell r="B16" t="str">
            <v>Export price index</v>
          </cell>
        </row>
        <row r="17">
          <cell r="A17">
            <v>17</v>
          </cell>
          <cell r="B17" t="str">
            <v xml:space="preserve">   GEE</v>
          </cell>
          <cell r="E17">
            <v>100</v>
          </cell>
          <cell r="F17">
            <v>93.572859146794414</v>
          </cell>
          <cell r="G17">
            <v>89.998346977137643</v>
          </cell>
          <cell r="S17">
            <v>131.54779881487329</v>
          </cell>
        </row>
        <row r="18">
          <cell r="A18">
            <v>18</v>
          </cell>
          <cell r="B18" t="str">
            <v>% change (GEE)</v>
          </cell>
          <cell r="E18" t="str">
            <v xml:space="preserve"> </v>
          </cell>
          <cell r="F18">
            <v>-6.4271408532055823</v>
          </cell>
          <cell r="G18">
            <v>-3.8200309387246278</v>
          </cell>
          <cell r="S18">
            <v>4.9408769562917509</v>
          </cell>
        </row>
        <row r="19">
          <cell r="A19">
            <v>19</v>
          </cell>
          <cell r="B19" t="str">
            <v xml:space="preserve">Import price index </v>
          </cell>
        </row>
        <row r="20">
          <cell r="A20">
            <v>20</v>
          </cell>
          <cell r="B20" t="str">
            <v>GEE</v>
          </cell>
          <cell r="E20">
            <v>100</v>
          </cell>
          <cell r="F20">
            <v>94.665896963711234</v>
          </cell>
          <cell r="G20">
            <v>90.898558033371728</v>
          </cell>
          <cell r="S20">
            <v>118.47655629709996</v>
          </cell>
        </row>
        <row r="21">
          <cell r="A21">
            <v>21</v>
          </cell>
          <cell r="B21" t="str">
            <v>% change (GEE)</v>
          </cell>
          <cell r="F21">
            <v>-5.3341030362887736</v>
          </cell>
          <cell r="G21">
            <v>-3.9796157340416416</v>
          </cell>
          <cell r="S21">
            <v>1.6656036175849431</v>
          </cell>
        </row>
        <row r="22">
          <cell r="A22">
            <v>22</v>
          </cell>
          <cell r="B22" t="str">
            <v>Terms of trade</v>
          </cell>
        </row>
        <row r="23">
          <cell r="A23">
            <v>23</v>
          </cell>
          <cell r="B23" t="str">
            <v>GEE</v>
          </cell>
          <cell r="E23">
            <v>100</v>
          </cell>
          <cell r="F23">
            <v>98.845373199880186</v>
          </cell>
          <cell r="G23">
            <v>99.009653094932943</v>
          </cell>
          <cell r="S23">
            <v>111.03276709444101</v>
          </cell>
        </row>
        <row r="24">
          <cell r="A24">
            <v>24</v>
          </cell>
          <cell r="B24" t="str">
            <v>% change</v>
          </cell>
          <cell r="E24" t="str">
            <v xml:space="preserve"> </v>
          </cell>
          <cell r="F24">
            <v>-1.1546268001198179</v>
          </cell>
          <cell r="G24">
            <v>0.16619887176767545</v>
          </cell>
          <cell r="S24">
            <v>3.2216140190607145</v>
          </cell>
        </row>
        <row r="25">
          <cell r="A25">
            <v>25</v>
          </cell>
        </row>
        <row r="26">
          <cell r="A26">
            <v>26</v>
          </cell>
          <cell r="B26" t="str">
            <v>Petroleum price from WEO     BOP</v>
          </cell>
          <cell r="E26">
            <v>36.676069577535003</v>
          </cell>
          <cell r="F26">
            <v>35.270429929097496</v>
          </cell>
          <cell r="G26">
            <v>32.445321718851723</v>
          </cell>
          <cell r="S26">
            <v>15.946896711985271</v>
          </cell>
        </row>
        <row r="27">
          <cell r="A27">
            <v>27</v>
          </cell>
          <cell r="B27" t="str">
            <v>Non-Fuel Commodity Import Prices</v>
          </cell>
          <cell r="F27">
            <v>-4</v>
          </cell>
          <cell r="G27">
            <v>-10.3</v>
          </cell>
          <cell r="S27">
            <v>7.1</v>
          </cell>
        </row>
        <row r="28">
          <cell r="A28">
            <v>28</v>
          </cell>
          <cell r="B28" t="str">
            <v>Non-Fuel Commodity Export Prices</v>
          </cell>
          <cell r="F28">
            <v>-19.899999999999999</v>
          </cell>
          <cell r="G28">
            <v>-4.2</v>
          </cell>
          <cell r="S28">
            <v>26.5</v>
          </cell>
        </row>
        <row r="29">
          <cell r="A29">
            <v>29</v>
          </cell>
        </row>
        <row r="30">
          <cell r="A30">
            <v>30</v>
          </cell>
          <cell r="B30">
            <v>36279.619530902775</v>
          </cell>
        </row>
        <row r="31">
          <cell r="A31">
            <v>31</v>
          </cell>
          <cell r="B31" t="str">
            <v>Official exchange rate (end of period)</v>
          </cell>
          <cell r="E31">
            <v>0</v>
          </cell>
          <cell r="F31">
            <v>0</v>
          </cell>
          <cell r="G31">
            <v>0</v>
          </cell>
          <cell r="S31">
            <v>12.87</v>
          </cell>
        </row>
        <row r="32">
          <cell r="A32">
            <v>32</v>
          </cell>
        </row>
        <row r="33">
          <cell r="A33">
            <v>33</v>
          </cell>
          <cell r="B33" t="str">
            <v>Official exchange rate (period average)</v>
          </cell>
          <cell r="C33" t="str">
            <v>BOP</v>
          </cell>
          <cell r="E33">
            <v>1</v>
          </cell>
          <cell r="F33">
            <v>1</v>
          </cell>
          <cell r="G33">
            <v>1</v>
          </cell>
          <cell r="S33">
            <v>12.616666666666667</v>
          </cell>
        </row>
        <row r="34">
          <cell r="A34">
            <v>34</v>
          </cell>
          <cell r="B34" t="str">
            <v>Market rate (period average)</v>
          </cell>
          <cell r="C34" t="str">
            <v>BOP</v>
          </cell>
          <cell r="E34" t="str">
            <v>...</v>
          </cell>
          <cell r="F34" t="str">
            <v>...</v>
          </cell>
          <cell r="G34" t="str">
            <v>...</v>
          </cell>
          <cell r="S34">
            <v>12.858333333333334</v>
          </cell>
        </row>
        <row r="35">
          <cell r="A35">
            <v>35</v>
          </cell>
          <cell r="B35" t="str">
            <v xml:space="preserve">Exchange rate-wtd average </v>
          </cell>
          <cell r="C35" t="str">
            <v>BOP</v>
          </cell>
          <cell r="E35">
            <v>1</v>
          </cell>
          <cell r="F35">
            <v>1</v>
          </cell>
          <cell r="G35">
            <v>1</v>
          </cell>
          <cell r="S35">
            <v>12.810000000000002</v>
          </cell>
        </row>
        <row r="36">
          <cell r="A36">
            <v>36</v>
          </cell>
        </row>
        <row r="37">
          <cell r="A37">
            <v>37</v>
          </cell>
          <cell r="B37" t="str">
            <v>Nominal effective exchange rate</v>
          </cell>
        </row>
        <row r="38">
          <cell r="A38">
            <v>38</v>
          </cell>
          <cell r="B38" t="str">
            <v>End of period</v>
          </cell>
          <cell r="E38">
            <v>354.32835736980326</v>
          </cell>
          <cell r="F38">
            <v>384.72599867639241</v>
          </cell>
          <cell r="G38">
            <v>393.65057853266399</v>
          </cell>
          <cell r="S38">
            <v>88.800912009611906</v>
          </cell>
        </row>
        <row r="39">
          <cell r="A39">
            <v>39</v>
          </cell>
          <cell r="B39" t="str">
            <v>Period average</v>
          </cell>
          <cell r="E39">
            <v>346.49409860917154</v>
          </cell>
          <cell r="F39">
            <v>375.53499091233658</v>
          </cell>
          <cell r="G39">
            <v>394.19969572503669</v>
          </cell>
          <cell r="S39">
            <v>89.7983574300372</v>
          </cell>
        </row>
        <row r="40">
          <cell r="A40">
            <v>40</v>
          </cell>
          <cell r="B40" t="str">
            <v>Real effective exchange rate</v>
          </cell>
        </row>
        <row r="41">
          <cell r="A41">
            <v>41</v>
          </cell>
          <cell r="B41" t="str">
            <v>End of period</v>
          </cell>
          <cell r="E41">
            <v>168.59847026064799</v>
          </cell>
          <cell r="F41">
            <v>173.43368967423061</v>
          </cell>
          <cell r="G41">
            <v>155.43340893922718</v>
          </cell>
          <cell r="S41">
            <v>113.39592399220169</v>
          </cell>
        </row>
        <row r="42">
          <cell r="A42">
            <v>42</v>
          </cell>
          <cell r="B42" t="str">
            <v>Period average</v>
          </cell>
          <cell r="E42">
            <v>169.81552942507381</v>
          </cell>
          <cell r="F42">
            <v>172.54556009525677</v>
          </cell>
          <cell r="G42">
            <v>157.5037089084415</v>
          </cell>
          <cell r="S42">
            <v>110.54701398741891</v>
          </cell>
        </row>
        <row r="43">
          <cell r="A43">
            <v>43</v>
          </cell>
        </row>
        <row r="44">
          <cell r="A44">
            <v>44</v>
          </cell>
          <cell r="B44" t="str">
            <v>Interest rates</v>
          </cell>
        </row>
        <row r="45">
          <cell r="A45">
            <v>45</v>
          </cell>
          <cell r="B45">
            <v>36279.969782638887</v>
          </cell>
        </row>
        <row r="46">
          <cell r="A46">
            <v>46</v>
          </cell>
          <cell r="B46" t="str">
            <v>LIBOR (US$ deposits)</v>
          </cell>
          <cell r="E46">
            <v>14.0290825366974</v>
          </cell>
          <cell r="F46">
            <v>16.719245195388794</v>
          </cell>
          <cell r="G46">
            <v>13.60124945640564</v>
          </cell>
          <cell r="S46">
            <v>5.0732499999999998</v>
          </cell>
        </row>
        <row r="47">
          <cell r="A47">
            <v>47</v>
          </cell>
          <cell r="B47" t="str">
            <v>Commercial bank lending rate</v>
          </cell>
          <cell r="S47">
            <v>27.993749999999999</v>
          </cell>
        </row>
        <row r="48">
          <cell r="A48">
            <v>48</v>
          </cell>
          <cell r="B48" t="str">
            <v>Commercial bank deposit rate rate</v>
          </cell>
          <cell r="S48">
            <v>13.59</v>
          </cell>
        </row>
        <row r="49">
          <cell r="A49">
            <v>49</v>
          </cell>
        </row>
        <row r="50">
          <cell r="A50">
            <v>50</v>
          </cell>
          <cell r="B50" t="str">
            <v>From real sector</v>
          </cell>
        </row>
        <row r="51">
          <cell r="A51">
            <v>51</v>
          </cell>
          <cell r="B51">
            <v>36249.229484837961</v>
          </cell>
        </row>
        <row r="52">
          <cell r="A52">
            <v>52</v>
          </cell>
          <cell r="B52" t="str">
            <v>GDP in current pesos</v>
          </cell>
          <cell r="E52">
            <v>6761.3</v>
          </cell>
          <cell r="F52">
            <v>7561.2</v>
          </cell>
          <cell r="G52">
            <v>8267.4</v>
          </cell>
          <cell r="S52">
            <v>137566.39999999999</v>
          </cell>
        </row>
        <row r="53">
          <cell r="A53">
            <v>53</v>
          </cell>
          <cell r="B53" t="str">
            <v>GDP in constant 1970 pesos</v>
          </cell>
          <cell r="E53">
            <v>2956.4</v>
          </cell>
          <cell r="F53">
            <v>3082.8999999999996</v>
          </cell>
          <cell r="G53">
            <v>3135.3</v>
          </cell>
          <cell r="S53">
            <v>4390.0629464718004</v>
          </cell>
        </row>
        <row r="54">
          <cell r="A54">
            <v>54</v>
          </cell>
          <cell r="B54" t="str">
            <v>of which</v>
          </cell>
        </row>
        <row r="55">
          <cell r="A55">
            <v>55</v>
          </cell>
          <cell r="B55" t="str">
            <v>Sugar manufacturing</v>
          </cell>
          <cell r="F55">
            <v>0</v>
          </cell>
          <cell r="G55">
            <v>0</v>
          </cell>
          <cell r="S55">
            <v>1493.5013004609864</v>
          </cell>
        </row>
        <row r="56">
          <cell r="A56">
            <v>56</v>
          </cell>
          <cell r="B56" t="str">
            <v>Free-trade-zone manufacturing</v>
          </cell>
          <cell r="F56">
            <v>0</v>
          </cell>
          <cell r="G56">
            <v>0</v>
          </cell>
          <cell r="S56">
            <v>5132.4250946541915</v>
          </cell>
        </row>
        <row r="57">
          <cell r="A57">
            <v>57</v>
          </cell>
        </row>
        <row r="58">
          <cell r="A58">
            <v>58</v>
          </cell>
          <cell r="B58" t="str">
            <v>Savings</v>
          </cell>
        </row>
        <row r="59">
          <cell r="A59">
            <v>59</v>
          </cell>
          <cell r="B59" t="str">
            <v>Public sector savings (from fiscal)</v>
          </cell>
          <cell r="E59">
            <v>46.4</v>
          </cell>
          <cell r="F59">
            <v>0</v>
          </cell>
          <cell r="G59">
            <v>0</v>
          </cell>
          <cell r="S59">
            <v>8600.9861474592726</v>
          </cell>
        </row>
        <row r="60">
          <cell r="A60">
            <v>60</v>
          </cell>
          <cell r="B60" t="str">
            <v>External current account deficit (in millions of RD$)</v>
          </cell>
          <cell r="E60">
            <v>-669.8</v>
          </cell>
          <cell r="F60">
            <v>0</v>
          </cell>
          <cell r="G60">
            <v>0</v>
          </cell>
          <cell r="S60">
            <v>-3625.2299999999991</v>
          </cell>
        </row>
        <row r="61">
          <cell r="A61">
            <v>61</v>
          </cell>
          <cell r="B61" t="str">
            <v>External current account deficit (in millions of RD$)</v>
          </cell>
          <cell r="E61">
            <v>-719.9</v>
          </cell>
          <cell r="F61">
            <v>-389.4</v>
          </cell>
          <cell r="G61">
            <v>-442.6</v>
          </cell>
          <cell r="S61">
            <v>-3625.2299999999891</v>
          </cell>
        </row>
        <row r="62">
          <cell r="A62">
            <v>62</v>
          </cell>
          <cell r="B62" t="str">
            <v>Employment &amp; demographic data</v>
          </cell>
        </row>
        <row r="63">
          <cell r="A63">
            <v>63</v>
          </cell>
          <cell r="B63" t="str">
            <v>Population (in millions)</v>
          </cell>
          <cell r="E63">
            <v>5.6969999999999992</v>
          </cell>
          <cell r="F63">
            <v>5.8296799999999998</v>
          </cell>
          <cell r="G63">
            <v>5.9630700000000001</v>
          </cell>
          <cell r="S63">
            <v>7.6854799999999992</v>
          </cell>
        </row>
        <row r="64">
          <cell r="A64">
            <v>64</v>
          </cell>
          <cell r="B64" t="str">
            <v xml:space="preserve">  (percent change)</v>
          </cell>
          <cell r="E64">
            <v>0</v>
          </cell>
          <cell r="F64">
            <v>2.3289450588028782</v>
          </cell>
          <cell r="G64">
            <v>2.2881187303591233</v>
          </cell>
          <cell r="S64">
            <v>1.8594652480126372</v>
          </cell>
        </row>
        <row r="65">
          <cell r="A65">
            <v>65</v>
          </cell>
          <cell r="B65" t="str">
            <v>Working age population</v>
          </cell>
          <cell r="E65">
            <v>3111222.75</v>
          </cell>
          <cell r="F65">
            <v>3218200.25</v>
          </cell>
          <cell r="G65">
            <v>3327145</v>
          </cell>
          <cell r="S65">
            <v>4658771.5</v>
          </cell>
        </row>
        <row r="66">
          <cell r="A66">
            <v>66</v>
          </cell>
          <cell r="B66" t="str">
            <v xml:space="preserve">  (percent change)</v>
          </cell>
          <cell r="E66">
            <v>0</v>
          </cell>
          <cell r="F66">
            <v>3.4384391152963989</v>
          </cell>
          <cell r="G66">
            <v>3.3852694530118299</v>
          </cell>
          <cell r="S66">
            <v>2.3473715822396768</v>
          </cell>
        </row>
        <row r="67">
          <cell r="A67">
            <v>67</v>
          </cell>
          <cell r="B67" t="str">
            <v>Labor force</v>
          </cell>
          <cell r="E67">
            <v>0</v>
          </cell>
          <cell r="F67">
            <v>0</v>
          </cell>
          <cell r="G67">
            <v>0</v>
          </cell>
          <cell r="S67">
            <v>2857209</v>
          </cell>
        </row>
        <row r="68">
          <cell r="A68">
            <v>68</v>
          </cell>
          <cell r="B68" t="str">
            <v xml:space="preserve">  (percent change)</v>
          </cell>
          <cell r="E68">
            <v>0</v>
          </cell>
          <cell r="F68">
            <v>0</v>
          </cell>
          <cell r="G68">
            <v>0</v>
          </cell>
          <cell r="S68">
            <v>-5.2632573660138515</v>
          </cell>
        </row>
        <row r="69">
          <cell r="A69">
            <v>69</v>
          </cell>
          <cell r="B69" t="str">
            <v>Unemployment</v>
          </cell>
          <cell r="E69">
            <v>0</v>
          </cell>
          <cell r="F69">
            <v>0</v>
          </cell>
          <cell r="G69">
            <v>0</v>
          </cell>
          <cell r="S69">
            <v>456622.99999999994</v>
          </cell>
        </row>
        <row r="70">
          <cell r="A70">
            <v>70</v>
          </cell>
          <cell r="B70" t="str">
            <v>Unemployment rate</v>
          </cell>
          <cell r="E70">
            <v>0</v>
          </cell>
          <cell r="F70">
            <v>0</v>
          </cell>
          <cell r="G70">
            <v>0</v>
          </cell>
          <cell r="S70">
            <v>15.98143502977906</v>
          </cell>
        </row>
        <row r="71">
          <cell r="A71">
            <v>71</v>
          </cell>
          <cell r="B71" t="str">
            <v>Employment</v>
          </cell>
          <cell r="E71">
            <v>0</v>
          </cell>
          <cell r="F71">
            <v>0</v>
          </cell>
          <cell r="G71">
            <v>0</v>
          </cell>
          <cell r="S71">
            <v>2400586</v>
          </cell>
        </row>
        <row r="72">
          <cell r="A72">
            <v>72</v>
          </cell>
          <cell r="B72" t="str">
            <v xml:space="preserve">  (percent change)</v>
          </cell>
          <cell r="S72">
            <v>-0.66472182566775784</v>
          </cell>
        </row>
        <row r="73">
          <cell r="A73">
            <v>73</v>
          </cell>
        </row>
        <row r="74">
          <cell r="A74">
            <v>74</v>
          </cell>
          <cell r="B74" t="str">
            <v>From the external sector</v>
          </cell>
        </row>
        <row r="75">
          <cell r="A75">
            <v>75</v>
          </cell>
          <cell r="B75">
            <v>36279.540543055555</v>
          </cell>
        </row>
        <row r="76">
          <cell r="A76">
            <v>76</v>
          </cell>
          <cell r="B76" t="str">
            <v>External CA (mill US$)</v>
          </cell>
          <cell r="S76">
            <v>-282.99999999999989</v>
          </cell>
        </row>
        <row r="77">
          <cell r="A77">
            <v>77</v>
          </cell>
          <cell r="B77" t="str">
            <v>External CA (mill US$)</v>
          </cell>
          <cell r="S77">
            <v>-282.99999999999909</v>
          </cell>
        </row>
        <row r="78">
          <cell r="A78">
            <v>78</v>
          </cell>
          <cell r="B78" t="str">
            <v>Exports of goods and services</v>
          </cell>
          <cell r="S78">
            <v>5315.9</v>
          </cell>
        </row>
        <row r="79">
          <cell r="A79">
            <v>79</v>
          </cell>
          <cell r="B79" t="str">
            <v xml:space="preserve">   Goods</v>
          </cell>
          <cell r="S79">
            <v>3452.5</v>
          </cell>
        </row>
        <row r="80">
          <cell r="A80">
            <v>80</v>
          </cell>
          <cell r="B80" t="str">
            <v>Domestic</v>
          </cell>
          <cell r="S80">
            <v>736.39999999999986</v>
          </cell>
        </row>
        <row r="81">
          <cell r="A81">
            <v>81</v>
          </cell>
          <cell r="B81" t="str">
            <v>Free trade zones</v>
          </cell>
          <cell r="S81">
            <v>2716.1000000000004</v>
          </cell>
        </row>
        <row r="82">
          <cell r="A82">
            <v>82</v>
          </cell>
          <cell r="B82" t="str">
            <v xml:space="preserve">   Services</v>
          </cell>
          <cell r="S82">
            <v>1863.4</v>
          </cell>
        </row>
        <row r="83">
          <cell r="A83">
            <v>83</v>
          </cell>
          <cell r="B83" t="str">
            <v xml:space="preserve">      Tourism receipts</v>
          </cell>
          <cell r="S83">
            <v>1428.8</v>
          </cell>
        </row>
        <row r="84">
          <cell r="A84">
            <v>84</v>
          </cell>
          <cell r="B84" t="str">
            <v>Total exports of goods</v>
          </cell>
          <cell r="S84">
            <v>0</v>
          </cell>
        </row>
        <row r="85">
          <cell r="A85">
            <v>85</v>
          </cell>
          <cell r="B85" t="str">
            <v>Imports of goods and services</v>
          </cell>
          <cell r="S85">
            <v>5899.8</v>
          </cell>
        </row>
        <row r="86">
          <cell r="A86">
            <v>86</v>
          </cell>
          <cell r="B86" t="str">
            <v xml:space="preserve">   Goods (including free trade zones)</v>
          </cell>
          <cell r="S86">
            <v>4903.2</v>
          </cell>
        </row>
        <row r="87">
          <cell r="A87">
            <v>87</v>
          </cell>
          <cell r="B87" t="str">
            <v xml:space="preserve">      Consumer Goods</v>
          </cell>
          <cell r="S87">
            <v>1092.5999999999999</v>
          </cell>
        </row>
        <row r="88">
          <cell r="A88">
            <v>88</v>
          </cell>
          <cell r="B88" t="str">
            <v xml:space="preserve">         Durable</v>
          </cell>
          <cell r="S88">
            <v>517.9</v>
          </cell>
        </row>
        <row r="89">
          <cell r="A89">
            <v>89</v>
          </cell>
          <cell r="B89" t="str">
            <v xml:space="preserve">         Non durable</v>
          </cell>
          <cell r="S89">
            <v>574.69999999999993</v>
          </cell>
        </row>
        <row r="90">
          <cell r="A90">
            <v>90</v>
          </cell>
          <cell r="B90" t="str">
            <v xml:space="preserve">      Primary/Intermediate goods</v>
          </cell>
          <cell r="S90">
            <v>1284.8999999999999</v>
          </cell>
        </row>
        <row r="91">
          <cell r="A91">
            <v>91</v>
          </cell>
          <cell r="B91" t="str">
            <v xml:space="preserve">         of which: Petroleum products</v>
          </cell>
          <cell r="S91">
            <v>521.6</v>
          </cell>
        </row>
        <row r="92">
          <cell r="A92">
            <v>92</v>
          </cell>
          <cell r="B92" t="str">
            <v xml:space="preserve">      Capital goods</v>
          </cell>
          <cell r="S92">
            <v>614.19999999999993</v>
          </cell>
        </row>
        <row r="93">
          <cell r="A93">
            <v>93</v>
          </cell>
          <cell r="B93" t="str">
            <v xml:space="preserve">         of which: Related to privatization</v>
          </cell>
          <cell r="S93">
            <v>0</v>
          </cell>
        </row>
        <row r="94">
          <cell r="A94">
            <v>94</v>
          </cell>
          <cell r="B94" t="str">
            <v xml:space="preserve">   Services</v>
          </cell>
          <cell r="S94">
            <v>996.60000000000014</v>
          </cell>
        </row>
        <row r="95">
          <cell r="A95">
            <v>95</v>
          </cell>
          <cell r="B95" t="str">
            <v>Total imports of goods</v>
          </cell>
          <cell r="S95">
            <v>0</v>
          </cell>
        </row>
        <row r="96">
          <cell r="A96">
            <v>96</v>
          </cell>
          <cell r="B96" t="str">
            <v>Foreign direct investment (net)</v>
          </cell>
          <cell r="S96">
            <v>206.8</v>
          </cell>
        </row>
        <row r="97">
          <cell r="A97">
            <v>97</v>
          </cell>
          <cell r="B97" t="str">
            <v xml:space="preserve">   of which: Related to privatization</v>
          </cell>
          <cell r="S97">
            <v>0</v>
          </cell>
        </row>
        <row r="98">
          <cell r="A98">
            <v>98</v>
          </cell>
          <cell r="B98" t="str">
            <v>Imports net of FTZ imports</v>
          </cell>
        </row>
        <row r="99">
          <cell r="A99">
            <v>99</v>
          </cell>
          <cell r="B99" t="str">
            <v>Commercial banks (net capital flow)</v>
          </cell>
          <cell r="S99">
            <v>18</v>
          </cell>
        </row>
        <row r="100">
          <cell r="A100">
            <v>100</v>
          </cell>
        </row>
        <row r="101">
          <cell r="A101">
            <v>101</v>
          </cell>
          <cell r="B101" t="str">
            <v>Net official international reserves (increase +)</v>
          </cell>
          <cell r="S101">
            <v>-469.60264180264187</v>
          </cell>
        </row>
        <row r="102">
          <cell r="A102">
            <v>102</v>
          </cell>
          <cell r="B102" t="str">
            <v xml:space="preserve">   Gross reserves (increase +)</v>
          </cell>
          <cell r="S102">
            <v>-386.6</v>
          </cell>
        </row>
        <row r="103">
          <cell r="A103">
            <v>103</v>
          </cell>
          <cell r="B103" t="str">
            <v xml:space="preserve">   Liabilities (increase -)</v>
          </cell>
          <cell r="S103">
            <v>-83.002641802641847</v>
          </cell>
        </row>
        <row r="104">
          <cell r="A104">
            <v>104</v>
          </cell>
          <cell r="B104" t="str">
            <v xml:space="preserve">      of which: Use of Fund credits (increase -)</v>
          </cell>
          <cell r="S104">
            <v>8.1999999999999993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Valuation adjustment</v>
          </cell>
          <cell r="S106">
            <v>0</v>
          </cell>
        </row>
        <row r="107">
          <cell r="A107">
            <v>107</v>
          </cell>
          <cell r="B107" t="str">
            <v>Domestic imports</v>
          </cell>
          <cell r="S107">
            <v>2991.7</v>
          </cell>
        </row>
        <row r="108">
          <cell r="A108">
            <v>108</v>
          </cell>
          <cell r="B108" t="str">
            <v>External public sector debt</v>
          </cell>
          <cell r="S108">
            <v>3946.42</v>
          </cell>
        </row>
        <row r="109">
          <cell r="A109">
            <v>109</v>
          </cell>
        </row>
        <row r="110">
          <cell r="A110">
            <v>110</v>
          </cell>
          <cell r="B110" t="str">
            <v>Interest due</v>
          </cell>
        </row>
        <row r="111">
          <cell r="A111">
            <v>111</v>
          </cell>
          <cell r="B111" t="str">
            <v xml:space="preserve">   Nonfinancial public sector</v>
          </cell>
        </row>
        <row r="112">
          <cell r="A112">
            <v>112</v>
          </cell>
          <cell r="B112" t="str">
            <v xml:space="preserve">      Government</v>
          </cell>
        </row>
        <row r="113">
          <cell r="A113">
            <v>113</v>
          </cell>
          <cell r="B113" t="str">
            <v xml:space="preserve">      Public enterprises</v>
          </cell>
        </row>
        <row r="114">
          <cell r="A114">
            <v>114</v>
          </cell>
          <cell r="B114" t="str">
            <v xml:space="preserve">   Financial public sector</v>
          </cell>
        </row>
        <row r="115">
          <cell r="A115">
            <v>115</v>
          </cell>
          <cell r="B115" t="str">
            <v xml:space="preserve">      BCRD (on nonreserve liabilities)</v>
          </cell>
        </row>
        <row r="116">
          <cell r="A116">
            <v>116</v>
          </cell>
          <cell r="B116" t="str">
            <v xml:space="preserve">      BCRD (on reserve liabilities)</v>
          </cell>
        </row>
        <row r="117">
          <cell r="A117">
            <v>117</v>
          </cell>
          <cell r="B117" t="str">
            <v xml:space="preserve">      Other (eg, Banco de Reservas)</v>
          </cell>
        </row>
        <row r="118">
          <cell r="A118">
            <v>118</v>
          </cell>
          <cell r="B118" t="str">
            <v xml:space="preserve">   Interest on arrears</v>
          </cell>
        </row>
        <row r="119">
          <cell r="A119">
            <v>119</v>
          </cell>
          <cell r="B119" t="str">
            <v xml:space="preserve">      Of which: on reserve liabilities</v>
          </cell>
        </row>
        <row r="120">
          <cell r="A120">
            <v>120</v>
          </cell>
        </row>
        <row r="121">
          <cell r="A121">
            <v>121</v>
          </cell>
          <cell r="B121" t="str">
            <v>Reprogramed or forgiven interest</v>
          </cell>
        </row>
        <row r="122">
          <cell r="A122">
            <v>122</v>
          </cell>
          <cell r="B122" t="str">
            <v>New arrears on interest due</v>
          </cell>
        </row>
        <row r="123">
          <cell r="A123">
            <v>123</v>
          </cell>
        </row>
        <row r="124">
          <cell r="A124">
            <v>124</v>
          </cell>
          <cell r="B124" t="str">
            <v>Net use of Fund credit</v>
          </cell>
        </row>
        <row r="125">
          <cell r="A125">
            <v>125</v>
          </cell>
          <cell r="B125" t="str">
            <v xml:space="preserve">   Purchase</v>
          </cell>
        </row>
        <row r="126">
          <cell r="A126">
            <v>126</v>
          </cell>
          <cell r="B126" t="str">
            <v xml:space="preserve">   Repurchase</v>
          </cell>
        </row>
        <row r="127">
          <cell r="A127">
            <v>127</v>
          </cell>
        </row>
        <row r="128">
          <cell r="A128">
            <v>128</v>
          </cell>
          <cell r="B128" t="str">
            <v>Disbursements (medium/long-term debt)</v>
          </cell>
        </row>
        <row r="129">
          <cell r="A129">
            <v>129</v>
          </cell>
          <cell r="B129" t="str">
            <v xml:space="preserve">   Nonfinancial public sector</v>
          </cell>
        </row>
        <row r="130">
          <cell r="A130">
            <v>130</v>
          </cell>
          <cell r="B130" t="str">
            <v xml:space="preserve">      Government</v>
          </cell>
        </row>
        <row r="131">
          <cell r="A131">
            <v>131</v>
          </cell>
          <cell r="B131" t="str">
            <v xml:space="preserve">      Public enterprises</v>
          </cell>
        </row>
        <row r="132">
          <cell r="A132">
            <v>132</v>
          </cell>
          <cell r="B132" t="str">
            <v xml:space="preserve">   Financial public sector</v>
          </cell>
        </row>
        <row r="133">
          <cell r="A133">
            <v>133</v>
          </cell>
          <cell r="B133" t="str">
            <v xml:space="preserve">      BCRD</v>
          </cell>
        </row>
        <row r="134">
          <cell r="A134">
            <v>134</v>
          </cell>
          <cell r="B134" t="str">
            <v xml:space="preserve">      Other (eg, Banco de Reservas)</v>
          </cell>
        </row>
        <row r="135">
          <cell r="A135">
            <v>135</v>
          </cell>
        </row>
        <row r="136">
          <cell r="A136">
            <v>136</v>
          </cell>
          <cell r="B136" t="str">
            <v>Amortization due (medium/long-term debt)</v>
          </cell>
        </row>
        <row r="137">
          <cell r="A137">
            <v>137</v>
          </cell>
          <cell r="B137" t="str">
            <v xml:space="preserve">   Nonfinancial public sector</v>
          </cell>
        </row>
        <row r="138">
          <cell r="A138">
            <v>138</v>
          </cell>
          <cell r="B138" t="str">
            <v xml:space="preserve">      Government</v>
          </cell>
        </row>
        <row r="139">
          <cell r="A139">
            <v>139</v>
          </cell>
          <cell r="B139" t="str">
            <v xml:space="preserve">      Public enterprises</v>
          </cell>
        </row>
        <row r="140">
          <cell r="A140">
            <v>140</v>
          </cell>
          <cell r="B140" t="str">
            <v xml:space="preserve">   Financial public sector</v>
          </cell>
        </row>
        <row r="141">
          <cell r="A141">
            <v>141</v>
          </cell>
          <cell r="B141" t="str">
            <v xml:space="preserve">      BCRD</v>
          </cell>
        </row>
        <row r="142">
          <cell r="A142">
            <v>142</v>
          </cell>
          <cell r="B142" t="str">
            <v xml:space="preserve">      Other (eg, Banco de Reservas)</v>
          </cell>
        </row>
        <row r="143">
          <cell r="A143">
            <v>143</v>
          </cell>
        </row>
        <row r="144">
          <cell r="A144">
            <v>144</v>
          </cell>
          <cell r="B144" t="str">
            <v>Debt rescheduled (medium/long-term debt)</v>
          </cell>
        </row>
        <row r="145">
          <cell r="A145">
            <v>145</v>
          </cell>
          <cell r="B145" t="str">
            <v>Debt forgiven (medium/long-term debt)</v>
          </cell>
        </row>
        <row r="146">
          <cell r="A146">
            <v>146</v>
          </cell>
          <cell r="B146" t="str">
            <v>New arrears (amortization on med/long-term debt)</v>
          </cell>
        </row>
        <row r="147">
          <cell r="A147">
            <v>147</v>
          </cell>
          <cell r="B147" t="str">
            <v>Reduction in outstanding arrears</v>
          </cell>
        </row>
        <row r="148">
          <cell r="A148">
            <v>148</v>
          </cell>
        </row>
        <row r="149">
          <cell r="A149">
            <v>149</v>
          </cell>
          <cell r="B149" t="str">
            <v>From fiscal sector</v>
          </cell>
        </row>
        <row r="150">
          <cell r="A150">
            <v>150</v>
          </cell>
          <cell r="B150">
            <v>36262.378366666664</v>
          </cell>
        </row>
        <row r="151">
          <cell r="A151">
            <v>151</v>
          </cell>
        </row>
        <row r="152">
          <cell r="A152">
            <v>152</v>
          </cell>
          <cell r="B152" t="str">
            <v>Public sector consumption (from 1995: GG)</v>
          </cell>
          <cell r="S152">
            <v>6692.02</v>
          </cell>
        </row>
        <row r="153">
          <cell r="A153">
            <v>153</v>
          </cell>
          <cell r="B153" t="str">
            <v xml:space="preserve">Public sector investment </v>
          </cell>
          <cell r="S153">
            <v>13490</v>
          </cell>
        </row>
        <row r="154">
          <cell r="A154">
            <v>154</v>
          </cell>
          <cell r="B154" t="str">
            <v>Public saving</v>
          </cell>
          <cell r="S154">
            <v>8600.9861474592726</v>
          </cell>
        </row>
        <row r="155">
          <cell r="A155">
            <v>155</v>
          </cell>
          <cell r="B155" t="str">
            <v>PS current account balance</v>
          </cell>
          <cell r="S155">
            <v>8934.586147459273</v>
          </cell>
        </row>
        <row r="156">
          <cell r="A156">
            <v>156</v>
          </cell>
          <cell r="B156" t="str">
            <v>Quasi-fiscal operations</v>
          </cell>
        </row>
        <row r="157">
          <cell r="A157">
            <v>157</v>
          </cell>
          <cell r="B157" t="str">
            <v>Grants</v>
          </cell>
        </row>
        <row r="158">
          <cell r="A158">
            <v>158</v>
          </cell>
        </row>
        <row r="159">
          <cell r="A159">
            <v>159</v>
          </cell>
          <cell r="B159" t="str">
            <v>Overall balance of the consolidated public sector</v>
          </cell>
        </row>
        <row r="160">
          <cell r="A160">
            <v>160</v>
          </cell>
          <cell r="B160" t="str">
            <v>Residual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  <cell r="B165" t="str">
            <v>From monetary sector (stocks)</v>
          </cell>
        </row>
        <row r="166">
          <cell r="A166">
            <v>166</v>
          </cell>
          <cell r="B166">
            <v>36283.028455092594</v>
          </cell>
        </row>
        <row r="167">
          <cell r="A167">
            <v>167</v>
          </cell>
          <cell r="B167" t="str">
            <v>Net international assets/liabilities</v>
          </cell>
        </row>
        <row r="168">
          <cell r="A168">
            <v>168</v>
          </cell>
        </row>
        <row r="169">
          <cell r="A169">
            <v>169</v>
          </cell>
          <cell r="B169" t="str">
            <v>BCRD</v>
          </cell>
        </row>
        <row r="170">
          <cell r="A170">
            <v>170</v>
          </cell>
          <cell r="B170" t="str">
            <v>Official net international reserves</v>
          </cell>
        </row>
        <row r="171">
          <cell r="A171">
            <v>171</v>
          </cell>
          <cell r="B171" t="str">
            <v xml:space="preserve">   Assets</v>
          </cell>
        </row>
        <row r="172">
          <cell r="A172">
            <v>172</v>
          </cell>
          <cell r="B172" t="str">
            <v xml:space="preserve">   Liabilities</v>
          </cell>
        </row>
        <row r="173">
          <cell r="A173">
            <v>173</v>
          </cell>
        </row>
        <row r="174">
          <cell r="A174">
            <v>174</v>
          </cell>
          <cell r="B174" t="str">
            <v>Medium&amp;long-term liabilities</v>
          </cell>
        </row>
        <row r="175">
          <cell r="A175">
            <v>175</v>
          </cell>
          <cell r="B175" t="str">
            <v>Restructured commercial bank debt</v>
          </cell>
        </row>
        <row r="176">
          <cell r="A176">
            <v>176</v>
          </cell>
          <cell r="B176" t="str">
            <v xml:space="preserve">   less collateral bonds</v>
          </cell>
        </row>
        <row r="177">
          <cell r="A177">
            <v>177</v>
          </cell>
          <cell r="B177" t="str">
            <v>Other</v>
          </cell>
        </row>
        <row r="178">
          <cell r="A178">
            <v>178</v>
          </cell>
        </row>
        <row r="179">
          <cell r="A179">
            <v>179</v>
          </cell>
          <cell r="B179" t="str">
            <v>Commercial banks</v>
          </cell>
        </row>
        <row r="180">
          <cell r="A180">
            <v>180</v>
          </cell>
          <cell r="B180" t="str">
            <v>Net foreign assets</v>
          </cell>
        </row>
        <row r="181">
          <cell r="A181">
            <v>181</v>
          </cell>
          <cell r="B181" t="str">
            <v xml:space="preserve">   Assets</v>
          </cell>
        </row>
        <row r="182">
          <cell r="A182">
            <v>182</v>
          </cell>
          <cell r="B182" t="str">
            <v xml:space="preserve">   Liabilities</v>
          </cell>
        </row>
        <row r="183">
          <cell r="A183">
            <v>183</v>
          </cell>
        </row>
        <row r="184">
          <cell r="A184">
            <v>184</v>
          </cell>
          <cell r="B184" t="str">
            <v>Banco de Reservas</v>
          </cell>
        </row>
        <row r="185">
          <cell r="A185">
            <v>185</v>
          </cell>
          <cell r="B185" t="str">
            <v>Net foreign assets</v>
          </cell>
        </row>
        <row r="186">
          <cell r="A186">
            <v>186</v>
          </cell>
          <cell r="B186" t="str">
            <v xml:space="preserve">   Assets</v>
          </cell>
        </row>
        <row r="187">
          <cell r="A187">
            <v>187</v>
          </cell>
          <cell r="B187" t="str">
            <v xml:space="preserve">   Liabilities</v>
          </cell>
        </row>
        <row r="188">
          <cell r="A188">
            <v>188</v>
          </cell>
        </row>
        <row r="189">
          <cell r="A189">
            <v>189</v>
          </cell>
          <cell r="B189" t="str">
            <v>Private commercial banks</v>
          </cell>
        </row>
        <row r="190">
          <cell r="A190">
            <v>190</v>
          </cell>
          <cell r="B190" t="str">
            <v>Net foreign assets</v>
          </cell>
        </row>
        <row r="191">
          <cell r="A191">
            <v>191</v>
          </cell>
          <cell r="B191" t="str">
            <v xml:space="preserve">   Assets</v>
          </cell>
        </row>
        <row r="192">
          <cell r="A192">
            <v>192</v>
          </cell>
          <cell r="B192" t="str">
            <v xml:space="preserve">   Liabilities</v>
          </cell>
        </row>
        <row r="193">
          <cell r="A193">
            <v>193</v>
          </cell>
        </row>
        <row r="194">
          <cell r="A194">
            <v>194</v>
          </cell>
          <cell r="B194" t="str">
            <v>Net credit to the nonfinancial public sector</v>
          </cell>
        </row>
        <row r="195">
          <cell r="A195">
            <v>195</v>
          </cell>
          <cell r="B195" t="str">
            <v xml:space="preserve">   Central government (direct)</v>
          </cell>
        </row>
        <row r="196">
          <cell r="A196">
            <v>196</v>
          </cell>
          <cell r="B196" t="str">
            <v xml:space="preserve">   Rest of NFPS</v>
          </cell>
        </row>
        <row r="197">
          <cell r="A197">
            <v>197</v>
          </cell>
        </row>
        <row r="198">
          <cell r="A198">
            <v>198</v>
          </cell>
          <cell r="B198" t="str">
            <v>BCRD</v>
          </cell>
        </row>
        <row r="199">
          <cell r="A199">
            <v>199</v>
          </cell>
          <cell r="B199" t="str">
            <v>Central government (direct)</v>
          </cell>
        </row>
        <row r="200">
          <cell r="A200">
            <v>200</v>
          </cell>
          <cell r="B200" t="str">
            <v>Losses, interest less forex commision</v>
          </cell>
        </row>
        <row r="201">
          <cell r="A201">
            <v>201</v>
          </cell>
          <cell r="B201" t="str">
            <v>Rest of Public sector</v>
          </cell>
        </row>
        <row r="202">
          <cell r="A202">
            <v>202</v>
          </cell>
          <cell r="B202" t="str">
            <v>Credit to public enterprises</v>
          </cell>
        </row>
        <row r="203">
          <cell r="A203">
            <v>203</v>
          </cell>
          <cell r="B203" t="str">
            <v>Banco de Reservas</v>
          </cell>
        </row>
        <row r="204">
          <cell r="A204">
            <v>204</v>
          </cell>
          <cell r="B204" t="str">
            <v>Central government</v>
          </cell>
        </row>
        <row r="205">
          <cell r="A205">
            <v>205</v>
          </cell>
          <cell r="B205" t="str">
            <v>Municipalities &amp; other government</v>
          </cell>
        </row>
        <row r="206">
          <cell r="A206">
            <v>206</v>
          </cell>
          <cell r="B206" t="str">
            <v>Rest of NFPS</v>
          </cell>
        </row>
        <row r="207">
          <cell r="A207">
            <v>207</v>
          </cell>
          <cell r="B207" t="str">
            <v>Credit to public enterprises</v>
          </cell>
        </row>
        <row r="208">
          <cell r="A208">
            <v>208</v>
          </cell>
          <cell r="B208" t="str">
            <v>Private commercial banks</v>
          </cell>
        </row>
        <row r="209">
          <cell r="A209">
            <v>209</v>
          </cell>
          <cell r="B209" t="str">
            <v>Central government</v>
          </cell>
        </row>
        <row r="210">
          <cell r="A210">
            <v>210</v>
          </cell>
          <cell r="B210" t="str">
            <v>Municipalities &amp; other government</v>
          </cell>
        </row>
        <row r="211">
          <cell r="A211">
            <v>211</v>
          </cell>
          <cell r="B211" t="str">
            <v>Rest of NFPS</v>
          </cell>
        </row>
        <row r="212">
          <cell r="A212">
            <v>212</v>
          </cell>
          <cell r="B212" t="str">
            <v>Credit to public enterprises</v>
          </cell>
        </row>
        <row r="213">
          <cell r="A213">
            <v>213</v>
          </cell>
          <cell r="B213" t="str">
            <v>Monetary aggregates (Banking system)</v>
          </cell>
        </row>
        <row r="214">
          <cell r="A214">
            <v>214</v>
          </cell>
          <cell r="B214" t="str">
            <v>Currency in circulation</v>
          </cell>
        </row>
        <row r="215">
          <cell r="A215">
            <v>215</v>
          </cell>
          <cell r="B215" t="str">
            <v>Base money (M0)</v>
          </cell>
        </row>
        <row r="216">
          <cell r="A216">
            <v>216</v>
          </cell>
          <cell r="B216" t="str">
            <v>M1</v>
          </cell>
        </row>
        <row r="217">
          <cell r="A217">
            <v>217</v>
          </cell>
          <cell r="B217" t="str">
            <v>M2</v>
          </cell>
        </row>
        <row r="218">
          <cell r="A218">
            <v>218</v>
          </cell>
          <cell r="B218" t="str">
            <v>Liabilities to the private sector</v>
          </cell>
        </row>
        <row r="219">
          <cell r="A219">
            <v>219</v>
          </cell>
        </row>
        <row r="220">
          <cell r="A220">
            <v>220</v>
          </cell>
          <cell r="B220" t="str">
            <v>Monetary aggregates (Financial system)</v>
          </cell>
        </row>
        <row r="221">
          <cell r="A221">
            <v>221</v>
          </cell>
          <cell r="B221" t="str">
            <v>Currency in circulation</v>
          </cell>
        </row>
        <row r="222">
          <cell r="A222">
            <v>222</v>
          </cell>
          <cell r="B222" t="str">
            <v>M1</v>
          </cell>
        </row>
        <row r="223">
          <cell r="A223">
            <v>223</v>
          </cell>
          <cell r="B223" t="str">
            <v>M2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édito SPNF Sin inversiones"/>
      <sheetName val="Sheet1"/>
      <sheetName val="Crédito SPNF (fiscal)"/>
    </sheetNames>
    <sheetDataSet>
      <sheetData sheetId="0"/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data"/>
      <sheetName val="Contents"/>
      <sheetName val="R1"/>
      <sheetName val="R2"/>
      <sheetName val="R3"/>
      <sheetName val="R4"/>
      <sheetName val="R5"/>
      <sheetName val="R6"/>
      <sheetName val="R7"/>
      <sheetName val="E1"/>
      <sheetName val="E2"/>
      <sheetName val="L1"/>
      <sheetName val="L2"/>
      <sheetName val="L3"/>
      <sheetName val="L4"/>
      <sheetName val="L5"/>
      <sheetName val="L6"/>
      <sheetName val="L7"/>
      <sheetName val="R8"/>
      <sheetName val="Gov1"/>
      <sheetName val="Gov2"/>
      <sheetName val="Gov3"/>
      <sheetName val="Gov4"/>
      <sheetName val="Gov5"/>
      <sheetName val="Gov6"/>
      <sheetName val="Gov7"/>
      <sheetName val="Gov8"/>
      <sheetName val="Gov9"/>
      <sheetName val="M1"/>
      <sheetName val="M2"/>
      <sheetName val="M3"/>
      <sheetName val="M4"/>
      <sheetName val="M5"/>
      <sheetName val="B1"/>
      <sheetName val="B2"/>
      <sheetName val="B3"/>
      <sheetName val="D"/>
      <sheetName val="BoP"/>
      <sheetName val="T1"/>
      <sheetName val="T2"/>
      <sheetName val="T3"/>
      <sheetName val="40"/>
      <sheetName val="41"/>
      <sheetName val="42"/>
      <sheetName val="43"/>
      <sheetName val="44"/>
      <sheetName val="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A1" t="str">
            <v>Table 7. Latvia: Gross Domestic Product by Expenditure at Constant Prices, 1996-2000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  <cell r="G4">
            <v>2000</v>
          </cell>
        </row>
        <row r="6">
          <cell r="C6" t="str">
            <v>(In thousands of 1995 lats)</v>
          </cell>
        </row>
        <row r="7">
          <cell r="A7" t="str">
            <v>Final consumption</v>
          </cell>
          <cell r="B7">
            <v>1992317</v>
          </cell>
          <cell r="C7">
            <v>2153374.6165267015</v>
          </cell>
          <cell r="D7">
            <v>2236061</v>
          </cell>
          <cell r="E7">
            <v>2374749</v>
          </cell>
          <cell r="F7">
            <v>2466123</v>
          </cell>
          <cell r="G7">
            <v>2559601</v>
          </cell>
        </row>
        <row r="8">
          <cell r="A8" t="str">
            <v xml:space="preserve">Households and of non-profit </v>
          </cell>
        </row>
        <row r="9">
          <cell r="A9" t="str">
            <v xml:space="preserve">institutions serving households (NPISH)  </v>
          </cell>
          <cell r="B9">
            <v>1470541</v>
          </cell>
          <cell r="C9">
            <v>1622275.6261519773</v>
          </cell>
          <cell r="D9">
            <v>1703541</v>
          </cell>
          <cell r="E9">
            <v>1809935</v>
          </cell>
          <cell r="F9">
            <v>1901359</v>
          </cell>
          <cell r="G9">
            <v>2007234</v>
          </cell>
        </row>
        <row r="10">
          <cell r="A10" t="str">
            <v>General government</v>
          </cell>
          <cell r="B10">
            <v>521776</v>
          </cell>
          <cell r="C10">
            <v>531098.99037472392</v>
          </cell>
          <cell r="D10">
            <v>532520</v>
          </cell>
          <cell r="E10">
            <v>564814</v>
          </cell>
          <cell r="F10">
            <v>564764</v>
          </cell>
          <cell r="G10">
            <v>552367</v>
          </cell>
        </row>
        <row r="11">
          <cell r="A11" t="str">
            <v>Gross capital formation</v>
          </cell>
          <cell r="B11">
            <v>413625.12625088287</v>
          </cell>
          <cell r="C11">
            <v>438258.3834732984</v>
          </cell>
          <cell r="D11">
            <v>491880</v>
          </cell>
          <cell r="E11">
            <v>684786</v>
          </cell>
          <cell r="F11">
            <v>624870</v>
          </cell>
          <cell r="G11">
            <v>617163</v>
          </cell>
        </row>
        <row r="12">
          <cell r="A12" t="str">
            <v>Gross fixed capital formation</v>
          </cell>
          <cell r="B12">
            <v>354876</v>
          </cell>
          <cell r="C12">
            <v>434026.3834732984</v>
          </cell>
          <cell r="D12">
            <v>523996</v>
          </cell>
          <cell r="E12">
            <v>754489</v>
          </cell>
          <cell r="F12">
            <v>724215</v>
          </cell>
          <cell r="G12">
            <v>802305</v>
          </cell>
        </row>
        <row r="13">
          <cell r="A13" t="str">
            <v xml:space="preserve">Changes in inventories </v>
          </cell>
          <cell r="B13">
            <v>58749</v>
          </cell>
          <cell r="C13">
            <v>4232</v>
          </cell>
          <cell r="D13">
            <v>-32116</v>
          </cell>
          <cell r="E13">
            <v>-69703</v>
          </cell>
          <cell r="F13">
            <v>-99345</v>
          </cell>
          <cell r="G13">
            <v>-185142</v>
          </cell>
        </row>
        <row r="14">
          <cell r="A14" t="str">
            <v>Exports of goods and services</v>
          </cell>
          <cell r="B14">
            <v>1101039.8737491171</v>
          </cell>
          <cell r="C14">
            <v>1323911</v>
          </cell>
          <cell r="D14">
            <v>1497675</v>
          </cell>
          <cell r="E14">
            <v>1570381</v>
          </cell>
          <cell r="F14">
            <v>1470475</v>
          </cell>
          <cell r="G14">
            <v>1658408</v>
          </cell>
        </row>
        <row r="15">
          <cell r="A15" t="str">
            <v>Imports of goods and services</v>
          </cell>
          <cell r="B15">
            <v>1157759</v>
          </cell>
          <cell r="C15">
            <v>1487839</v>
          </cell>
          <cell r="D15">
            <v>1588862</v>
          </cell>
          <cell r="E15">
            <v>1890795</v>
          </cell>
          <cell r="F15">
            <v>1792902</v>
          </cell>
          <cell r="G15">
            <v>1884456</v>
          </cell>
        </row>
        <row r="16">
          <cell r="A16" t="str">
            <v>GDP at purchasers'  prices</v>
          </cell>
          <cell r="B16">
            <v>2349223</v>
          </cell>
          <cell r="C16">
            <v>2427705</v>
          </cell>
          <cell r="D16">
            <v>2636754</v>
          </cell>
          <cell r="E16">
            <v>2739121</v>
          </cell>
          <cell r="F16">
            <v>2768566</v>
          </cell>
          <cell r="G16">
            <v>2950716</v>
          </cell>
        </row>
        <row r="18">
          <cell r="C18" t="str">
            <v>(Percentage growth)</v>
          </cell>
        </row>
        <row r="19">
          <cell r="A19" t="str">
            <v>Final consumption</v>
          </cell>
          <cell r="C19" t="str">
            <v>...</v>
          </cell>
          <cell r="D19">
            <v>3.8398513123865108</v>
          </cell>
          <cell r="E19">
            <v>6.2023352672400334</v>
          </cell>
          <cell r="F19">
            <v>3.8477329604096999</v>
          </cell>
          <cell r="G19">
            <v>3.7904840918315807</v>
          </cell>
        </row>
        <row r="20">
          <cell r="A20" t="str">
            <v xml:space="preserve">Households and of non-profit </v>
          </cell>
        </row>
        <row r="21">
          <cell r="A21" t="str">
            <v xml:space="preserve">institutions serving households (NPISH)  </v>
          </cell>
          <cell r="C21" t="str">
            <v>...</v>
          </cell>
          <cell r="D21">
            <v>5.0093444380215013</v>
          </cell>
          <cell r="E21">
            <v>6.2454616589797451</v>
          </cell>
          <cell r="F21">
            <v>5.0512311215596073</v>
          </cell>
          <cell r="G21">
            <v>5.5683855600126009</v>
          </cell>
        </row>
        <row r="22">
          <cell r="A22" t="str">
            <v>General government</v>
          </cell>
          <cell r="C22" t="str">
            <v>...</v>
          </cell>
          <cell r="D22">
            <v>0.26756021966327648</v>
          </cell>
          <cell r="E22">
            <v>6.0643731690828595</v>
          </cell>
          <cell r="F22">
            <v>-8.8524717871685255E-3</v>
          </cell>
          <cell r="G22">
            <v>-2.1950761734104818</v>
          </cell>
        </row>
        <row r="23">
          <cell r="A23" t="str">
            <v>Gross capital formation</v>
          </cell>
          <cell r="C23" t="str">
            <v>...</v>
          </cell>
          <cell r="D23">
            <v>12.235160478103801</v>
          </cell>
          <cell r="E23">
            <v>39.218101976091724</v>
          </cell>
          <cell r="F23">
            <v>-8.7495947639116505</v>
          </cell>
          <cell r="G23">
            <v>-1.2333765423208076</v>
          </cell>
        </row>
        <row r="24">
          <cell r="A24" t="str">
            <v>Gross fixed capital formation</v>
          </cell>
          <cell r="C24" t="str">
            <v>...</v>
          </cell>
          <cell r="D24">
            <v>20.729066239411374</v>
          </cell>
          <cell r="E24">
            <v>43.987549523278815</v>
          </cell>
          <cell r="F24">
            <v>-4.0125170810972772</v>
          </cell>
          <cell r="G24">
            <v>10.782709554483127</v>
          </cell>
        </row>
        <row r="25">
          <cell r="A25" t="str">
            <v xml:space="preserve">Changes in inventories </v>
          </cell>
          <cell r="C25" t="str">
            <v>...</v>
          </cell>
          <cell r="D25">
            <v>-858.8846880907372</v>
          </cell>
          <cell r="E25">
            <v>117.03512268028398</v>
          </cell>
          <cell r="F25">
            <v>42.526146650789777</v>
          </cell>
          <cell r="G25">
            <v>86.362675524686708</v>
          </cell>
        </row>
        <row r="26">
          <cell r="A26" t="str">
            <v>Exports of goods and services</v>
          </cell>
          <cell r="C26" t="str">
            <v>...</v>
          </cell>
          <cell r="D26">
            <v>13.125051457386494</v>
          </cell>
          <cell r="E26">
            <v>4.8545912831555516</v>
          </cell>
          <cell r="F26">
            <v>-6.3618956164141043</v>
          </cell>
          <cell r="G26">
            <v>12.78042809296316</v>
          </cell>
        </row>
        <row r="27">
          <cell r="A27" t="str">
            <v>Imports of goods and services</v>
          </cell>
          <cell r="C27" t="str">
            <v>...</v>
          </cell>
          <cell r="D27">
            <v>6.7899147690039019</v>
          </cell>
          <cell r="E27">
            <v>19.003097814662318</v>
          </cell>
          <cell r="F27">
            <v>-5.1773460369844422</v>
          </cell>
          <cell r="G27">
            <v>5.1064698460930869</v>
          </cell>
        </row>
        <row r="28">
          <cell r="A28" t="str">
            <v>GDP at purchasers'  prices</v>
          </cell>
          <cell r="C28" t="str">
            <v>...</v>
          </cell>
          <cell r="D28">
            <v>8.6109720909253831</v>
          </cell>
          <cell r="E28">
            <v>3.8823113570700896</v>
          </cell>
          <cell r="F28">
            <v>1.0749798931847021</v>
          </cell>
          <cell r="G28">
            <v>6.5792182667850474</v>
          </cell>
        </row>
        <row r="30">
          <cell r="A30" t="str">
            <v xml:space="preserve">   Source:  Central Statistical Bureau of Latvia.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INT2"/>
      <sheetName val="shared data"/>
    </sheetNames>
    <definedNames>
      <definedName name="[Macros Import].qbop"/>
    </defined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ructura"/>
      <sheetName val="Tasas de Interés"/>
      <sheetName val="BCP"/>
      <sheetName val="Soc. Mon. de Dep."/>
      <sheetName val="Panorama Monetario"/>
      <sheetName val="Soc. no Mon. de Dep."/>
      <sheetName val="Panorama Soc. de Dep."/>
      <sheetName val="ControlSheet"/>
      <sheetName val="Cuentas FMI"/>
      <sheetName val="ponder a y p "/>
      <sheetName val="Paragu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lance Trimestral enviado a Ros"/>
      <sheetName val="Blance%20Trimestral%20enviado%2"/>
      <sheetName val="BCP"/>
      <sheetName val="ponder a y 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CP"/>
    </sheetNames>
    <definedNames>
      <definedName name="asd" sheetId="0"/>
      <definedName name="OnShow" sheetId="0"/>
      <definedName name="spnf" sheetId="0"/>
      <definedName name="will" sheetId="0"/>
    </defined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graf 1"/>
      <sheetName val="Current"/>
      <sheetName val="StRp_Tbl1"/>
      <sheetName val="SetUp_Sheet"/>
      <sheetName val="Data_check"/>
      <sheetName val="embi_day"/>
      <sheetName val="GenericIR"/>
      <sheetName val="Stfrprtables"/>
      <sheetName val="SPNF Acuerdo Incl. Int."/>
    </sheetNames>
    <definedNames>
      <definedName name="BFLD_DF"/>
      <definedName name="NTDD_RG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6"/>
      <sheetName val="Q5"/>
      <sheetName val="GeoBo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Gold"/>
      <sheetName val="Nickel"/>
      <sheetName val="Coal"/>
      <sheetName val="PGold"/>
      <sheetName val="PNickel"/>
      <sheetName val="PCoal"/>
    </sheetNames>
    <sheetDataSet>
      <sheetData sheetId="0"/>
      <sheetData sheetId="1">
        <row r="583">
          <cell r="B583">
            <v>1725.1</v>
          </cell>
          <cell r="C583">
            <v>1727.5</v>
          </cell>
          <cell r="D583">
            <v>1729.5</v>
          </cell>
          <cell r="E583">
            <v>1731.1</v>
          </cell>
          <cell r="F583">
            <v>1732.9</v>
          </cell>
          <cell r="G583">
            <v>1734.9</v>
          </cell>
          <cell r="H583">
            <v>1736.5</v>
          </cell>
          <cell r="I583">
            <v>1737.8</v>
          </cell>
          <cell r="J583">
            <v>1739.3</v>
          </cell>
          <cell r="K583">
            <v>1742.3</v>
          </cell>
          <cell r="L583">
            <v>1744.4</v>
          </cell>
          <cell r="M583">
            <v>1817.2</v>
          </cell>
          <cell r="N583">
            <v>1753.8</v>
          </cell>
          <cell r="O583">
            <v>1763.1</v>
          </cell>
          <cell r="P583">
            <v>1785</v>
          </cell>
          <cell r="Q583">
            <v>1806.5</v>
          </cell>
          <cell r="R583">
            <v>1827.7</v>
          </cell>
          <cell r="S583">
            <v>1849.2</v>
          </cell>
          <cell r="T583">
            <v>1859.2</v>
          </cell>
          <cell r="U583">
            <v>1869.2</v>
          </cell>
        </row>
      </sheetData>
      <sheetData sheetId="2">
        <row r="583">
          <cell r="B583">
            <v>16434</v>
          </cell>
          <cell r="C583">
            <v>16449.25</v>
          </cell>
          <cell r="D583">
            <v>16461.25</v>
          </cell>
          <cell r="E583">
            <v>16473.75</v>
          </cell>
          <cell r="F583">
            <v>16478.75</v>
          </cell>
          <cell r="G583">
            <v>16486</v>
          </cell>
          <cell r="H583">
            <v>16489.75</v>
          </cell>
          <cell r="I583">
            <v>16493.5</v>
          </cell>
          <cell r="J583">
            <v>16497.25</v>
          </cell>
          <cell r="K583">
            <v>16505.25</v>
          </cell>
          <cell r="L583">
            <v>16513.25</v>
          </cell>
          <cell r="M583">
            <v>16521.25</v>
          </cell>
          <cell r="N583">
            <v>16529.25</v>
          </cell>
          <cell r="O583">
            <v>16537.25</v>
          </cell>
          <cell r="P583">
            <v>16545.25</v>
          </cell>
          <cell r="Q583">
            <v>16562.25</v>
          </cell>
          <cell r="R583">
            <v>16579.25</v>
          </cell>
          <cell r="S583">
            <v>16596.25</v>
          </cell>
          <cell r="T583">
            <v>16613.25</v>
          </cell>
          <cell r="U583">
            <v>16630.25</v>
          </cell>
          <cell r="V583">
            <v>16647.25</v>
          </cell>
          <cell r="W583">
            <v>16658.25</v>
          </cell>
          <cell r="X583">
            <v>16669.25</v>
          </cell>
          <cell r="Y583">
            <v>16680.25</v>
          </cell>
          <cell r="Z583">
            <v>16691.25</v>
          </cell>
          <cell r="AA583">
            <v>16702.25</v>
          </cell>
          <cell r="AB583">
            <v>16713.25</v>
          </cell>
          <cell r="AC583">
            <v>16723.25</v>
          </cell>
          <cell r="AD583">
            <v>16733.25</v>
          </cell>
          <cell r="AE583">
            <v>16744.25</v>
          </cell>
          <cell r="AF583">
            <v>16755.25</v>
          </cell>
          <cell r="AG583">
            <v>16766.25</v>
          </cell>
          <cell r="AH583">
            <v>16777.25</v>
          </cell>
          <cell r="AI583">
            <v>16789.25</v>
          </cell>
          <cell r="AJ583">
            <v>16801.25</v>
          </cell>
          <cell r="AK583">
            <v>16813.25</v>
          </cell>
          <cell r="AL583">
            <v>16825.25</v>
          </cell>
          <cell r="AM583">
            <v>16837.25</v>
          </cell>
          <cell r="AN583">
            <v>16849.25</v>
          </cell>
          <cell r="AO583">
            <v>16861.25</v>
          </cell>
          <cell r="AP583">
            <v>16873.25</v>
          </cell>
          <cell r="AQ583">
            <v>16884.25</v>
          </cell>
          <cell r="AR583">
            <v>16895.25</v>
          </cell>
          <cell r="AS583">
            <v>16906.25</v>
          </cell>
          <cell r="AT583">
            <v>16917.25</v>
          </cell>
          <cell r="AU583">
            <v>16925.25</v>
          </cell>
          <cell r="AV583">
            <v>16933.25</v>
          </cell>
          <cell r="AW583">
            <v>16941.25</v>
          </cell>
          <cell r="AX583">
            <v>16949.25</v>
          </cell>
          <cell r="AY583">
            <v>16957.25</v>
          </cell>
          <cell r="AZ583">
            <v>16965.25</v>
          </cell>
          <cell r="BA583">
            <v>16973.25</v>
          </cell>
          <cell r="BB583">
            <v>16981.25</v>
          </cell>
          <cell r="BC583">
            <v>16990.25</v>
          </cell>
          <cell r="BD583">
            <v>16999.25</v>
          </cell>
          <cell r="BE583">
            <v>17008.25</v>
          </cell>
          <cell r="BF583">
            <v>17017.25</v>
          </cell>
        </row>
      </sheetData>
      <sheetData sheetId="3">
        <row r="583">
          <cell r="B583">
            <v>68.45</v>
          </cell>
          <cell r="C583">
            <v>69.900000000000006</v>
          </cell>
          <cell r="D583">
            <v>69.8</v>
          </cell>
          <cell r="E583">
            <v>70.099999999999994</v>
          </cell>
          <cell r="F583">
            <v>70.400000000000006</v>
          </cell>
          <cell r="G583">
            <v>70.7</v>
          </cell>
          <cell r="H583">
            <v>71.25</v>
          </cell>
          <cell r="I583">
            <v>71.8</v>
          </cell>
          <cell r="J583">
            <v>72.3</v>
          </cell>
          <cell r="K583">
            <v>72.5</v>
          </cell>
          <cell r="L583">
            <v>72.650000000000006</v>
          </cell>
          <cell r="M583">
            <v>72.849999999999994</v>
          </cell>
          <cell r="N583">
            <v>72.7</v>
          </cell>
          <cell r="O583">
            <v>72.55</v>
          </cell>
          <cell r="P583">
            <v>72.400000000000006</v>
          </cell>
          <cell r="Q583">
            <v>72.25</v>
          </cell>
          <cell r="R583">
            <v>72.05</v>
          </cell>
          <cell r="S583">
            <v>71.900000000000006</v>
          </cell>
          <cell r="T583">
            <v>71.75</v>
          </cell>
          <cell r="U583">
            <v>71.599999999999994</v>
          </cell>
          <cell r="V583">
            <v>71.5</v>
          </cell>
          <cell r="W583">
            <v>71.400000000000006</v>
          </cell>
          <cell r="X583">
            <v>71.3</v>
          </cell>
          <cell r="Y583">
            <v>71.25</v>
          </cell>
          <cell r="Z583">
            <v>71.150000000000006</v>
          </cell>
          <cell r="AA583">
            <v>71.05</v>
          </cell>
          <cell r="AB583">
            <v>71</v>
          </cell>
          <cell r="AC583">
            <v>70.900000000000006</v>
          </cell>
          <cell r="AD583">
            <v>70.900000000000006</v>
          </cell>
          <cell r="AE583">
            <v>70.849999999999994</v>
          </cell>
          <cell r="AF583">
            <v>70.849999999999994</v>
          </cell>
          <cell r="AG583">
            <v>70.8</v>
          </cell>
          <cell r="AH583">
            <v>70.8</v>
          </cell>
          <cell r="AI583">
            <v>70.8</v>
          </cell>
          <cell r="AJ583">
            <v>70.75</v>
          </cell>
          <cell r="AK583">
            <v>70.75</v>
          </cell>
          <cell r="AL583">
            <v>70.75</v>
          </cell>
          <cell r="AM583">
            <v>70.7</v>
          </cell>
          <cell r="AN583">
            <v>70.7</v>
          </cell>
          <cell r="AO583">
            <v>70.650000000000006</v>
          </cell>
          <cell r="AP583">
            <v>70.650000000000006</v>
          </cell>
          <cell r="AQ583">
            <v>70.650000000000006</v>
          </cell>
          <cell r="AR583">
            <v>70.599999999999994</v>
          </cell>
          <cell r="AS583">
            <v>70.599999999999994</v>
          </cell>
          <cell r="AT583">
            <v>70.599999999999994</v>
          </cell>
          <cell r="AU583">
            <v>70.55</v>
          </cell>
          <cell r="AV583">
            <v>70.55</v>
          </cell>
          <cell r="AW583">
            <v>70.5</v>
          </cell>
          <cell r="AX583">
            <v>70.5</v>
          </cell>
        </row>
      </sheetData>
      <sheetData sheetId="4"/>
      <sheetData sheetId="5"/>
      <sheetData sheetId="6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s cuantitativas"/>
      <sheetName val="Seguimientos"/>
      <sheetName val="money"/>
      <sheetName val="créditocons"/>
      <sheetName val="QF_BCRD"/>
      <sheetName val="QF_losses FMI"/>
      <sheetName val="cuadro baseQf)"/>
      <sheetName val="cuadro baseQf) (2)"/>
      <sheetName val="cable 1"/>
      <sheetName val="Escenario Base"/>
      <sheetName val="Q-F Base"/>
      <sheetName val="Escenario Alternativo"/>
      <sheetName val="Q-F Alternativo"/>
      <sheetName val="Seasonal Factors"/>
      <sheetName val="Supuestos Macro (3)"/>
      <sheetName val="Cable 2"/>
      <sheetName val="Sheet1"/>
      <sheetName val="Supuestos 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ErrCheck"/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presas Publicas detalle"/>
      <sheetName val="Main"/>
      <sheetName val="Links"/>
      <sheetName val="ErrCheck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Fig1"/>
      <sheetName val="Fig2"/>
      <sheetName val="Fig3"/>
      <sheetName val="Fig4"/>
      <sheetName val="Fig5"/>
      <sheetName val="Fig6"/>
      <sheetName val="Table 1"/>
      <sheetName val="Table 4"/>
      <sheetName val="Table 5"/>
      <sheetName val="Table 6"/>
      <sheetName val="Data"/>
      <sheetName val="BSA Matrix"/>
      <sheetName val="EDSS ER data"/>
      <sheetName val="EDSS data"/>
      <sheetName val="QEDS"/>
      <sheetName val="QEDS data"/>
      <sheetName val="JEDH"/>
      <sheetName val="CPIS"/>
      <sheetName val="CB"/>
      <sheetName val="Govt"/>
      <sheetName val="ODC"/>
      <sheetName val="OFC"/>
      <sheetName val="NFC"/>
      <sheetName val="OR"/>
      <sheetName val="NR"/>
      <sheetName val="Figure 4"/>
      <sheetName val="Figure 5"/>
      <sheetName val="Figure 6"/>
      <sheetName val="Data for charts"/>
      <sheetName val="Chart1"/>
      <sheetName val="Chart2"/>
      <sheetName val="Chart3"/>
      <sheetName val="Chart4"/>
      <sheetName val="ipc"/>
      <sheetName val="Empresas Publicas deta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QEDS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LOAD"/>
      <sheetName val="QEDS"/>
    </sheetNames>
    <sheetDataSet>
      <sheetData sheetId="0" refreshError="1"/>
      <sheetData sheetId="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3"/>
      <sheetName val="UPLOAD"/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rterly Raw Data"/>
      <sheetName val="Quarterly MacroFlow"/>
      <sheetName val="2003"/>
      <sheetName val="RED47"/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Table3"/>
      <sheetName val="IMATA"/>
      <sheetName val="Dsrv"/>
      <sheetName val="Dboj"/>
      <sheetName val="Dgg"/>
      <sheetName val="Dgov"/>
      <sheetName val="Summary Table"/>
      <sheetName val="Table"/>
      <sheetName val="B"/>
      <sheetName val="perfcrit 2"/>
      <sheetName val="S&amp;I DA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timista institución 2023-2026"/>
      <sheetName val="Pesimista institución 2023-2026"/>
      <sheetName val="Pesimista 2023 Mensualizado"/>
      <sheetName val="Ejec2022"/>
      <sheetName val="Ejec2021"/>
      <sheetName val="Hoja2"/>
      <sheetName val="Hoja1"/>
      <sheetName val="Ingresos al 31-08-2020"/>
    </sheetNames>
    <sheetDataSet>
      <sheetData sheetId="0"/>
      <sheetData sheetId="1">
        <row r="9">
          <cell r="G9">
            <v>1731980334.0385709</v>
          </cell>
        </row>
      </sheetData>
      <sheetData sheetId="2"/>
      <sheetData sheetId="3">
        <row r="1">
          <cell r="B1" t="str">
            <v>Cod.Fuente Especifica</v>
          </cell>
        </row>
      </sheetData>
      <sheetData sheetId="4">
        <row r="1">
          <cell r="B1" t="str">
            <v>Cod.Fuente Especifica</v>
          </cell>
        </row>
      </sheetData>
      <sheetData sheetId="5">
        <row r="1">
          <cell r="A1" t="str">
            <v>Cod.Fuente Especifica</v>
          </cell>
          <cell r="B1" t="str">
            <v>Fuente Especifica</v>
          </cell>
          <cell r="C1" t="str">
            <v>Valor Inicial</v>
          </cell>
          <cell r="D1" t="str">
            <v>Pres. Vigente Aprobado</v>
          </cell>
          <cell r="E1" t="str">
            <v>Percibido Aprobado</v>
          </cell>
        </row>
        <row r="2">
          <cell r="A2" t="str">
            <v>2076</v>
          </cell>
          <cell r="B2" t="str">
            <v>RECURSOS DE CAPTACION DIRECTA DEL MINISTERIO DE MEDIO AMB. DECRETO 222-06</v>
          </cell>
          <cell r="C2">
            <v>668335267</v>
          </cell>
          <cell r="D2">
            <v>668335267</v>
          </cell>
          <cell r="E2">
            <v>487512216.14999998</v>
          </cell>
        </row>
        <row r="3">
          <cell r="A3" t="str">
            <v>2077</v>
          </cell>
          <cell r="B3" t="str">
            <v>RECURSOS DE CAPTACION DIRECTA DEL MINISTERIO DE EDUCACION SUPERIOR LEY 139-01</v>
          </cell>
          <cell r="C3">
            <v>28880596</v>
          </cell>
          <cell r="D3">
            <v>61226863.859999999</v>
          </cell>
          <cell r="E3">
            <v>30949641.510000002</v>
          </cell>
        </row>
        <row r="4">
          <cell r="A4" t="str">
            <v>2078</v>
          </cell>
          <cell r="B4" t="str">
            <v>RECURSOS DE CAPTACION DIRECTA DEL MINISTERIO DE INTERIOR Y POLICIA LEY 80-99 RESOLUCION 02-06</v>
          </cell>
          <cell r="C4">
            <v>230862278</v>
          </cell>
          <cell r="D4">
            <v>179891158</v>
          </cell>
          <cell r="E4">
            <v>142776160.46000001</v>
          </cell>
        </row>
        <row r="5">
          <cell r="A5" t="str">
            <v>2079</v>
          </cell>
          <cell r="B5" t="str">
            <v>RECURSOS DE CAPTACION DIRECTA DE LOS COMEDORES ECONOMICO LEY 856</v>
          </cell>
          <cell r="C5">
            <v>89945578</v>
          </cell>
          <cell r="D5">
            <v>359782312</v>
          </cell>
          <cell r="E5">
            <v>279608136.26999998</v>
          </cell>
        </row>
        <row r="6">
          <cell r="A6" t="str">
            <v>2080</v>
          </cell>
          <cell r="B6" t="str">
            <v>RECURSOS DE CAPTACION DIRECTA DE LA DIRECCION GENERAL DE MIGRACION LEY 285-04</v>
          </cell>
          <cell r="C6">
            <v>870202116</v>
          </cell>
          <cell r="D6">
            <v>1305303173.8199999</v>
          </cell>
          <cell r="E6">
            <v>954119051.46000004</v>
          </cell>
          <cell r="F6">
            <v>112249300.17176472</v>
          </cell>
        </row>
        <row r="7">
          <cell r="A7" t="str">
            <v>2081</v>
          </cell>
          <cell r="B7" t="str">
            <v>RECURSOS DE CAPTACION DIRECTA DE LA POLICIA NACIONAL LEY 96-04</v>
          </cell>
          <cell r="C7">
            <v>27866639</v>
          </cell>
          <cell r="D7">
            <v>39013296.68</v>
          </cell>
          <cell r="E7">
            <v>26598873.75</v>
          </cell>
          <cell r="F7">
            <v>1346991602.0611765</v>
          </cell>
        </row>
        <row r="8">
          <cell r="A8" t="str">
            <v>2082</v>
          </cell>
          <cell r="B8" t="str">
            <v>RECURSOS DE CAPTACION DIRECTA DEL MINISTERIO DE INDUSTRIA  Y COMERCIO LEY 290-66</v>
          </cell>
          <cell r="C8">
            <v>1885264242</v>
          </cell>
          <cell r="D8">
            <v>1319684968</v>
          </cell>
          <cell r="E8">
            <v>1022353996.5599999</v>
          </cell>
        </row>
        <row r="9">
          <cell r="A9" t="str">
            <v>2083</v>
          </cell>
          <cell r="B9" t="str">
            <v>RECURSOS DE CAPTACION DIRECTA DE LA DIRECCION GENERAL DE MINERIA LEY 146-71</v>
          </cell>
          <cell r="C9">
            <v>18459099</v>
          </cell>
          <cell r="D9">
            <v>14995267</v>
          </cell>
          <cell r="E9">
            <v>2850800</v>
          </cell>
        </row>
        <row r="10">
          <cell r="A10" t="str">
            <v>2084</v>
          </cell>
          <cell r="B10" t="str">
            <v>RECURSOS DE CAPTACION DIRECTA DEL MINISTERIO DE HACIENDA .</v>
          </cell>
          <cell r="C10">
            <v>288551418</v>
          </cell>
          <cell r="D10">
            <v>230841134</v>
          </cell>
          <cell r="E10">
            <v>182595367.66999999</v>
          </cell>
        </row>
        <row r="11">
          <cell r="A11" t="str">
            <v>2085</v>
          </cell>
          <cell r="B11" t="str">
            <v>RECURSOS DE CAPTACION DIRECTA DE LA DIRECCION GENERAL DE BIENES NACIONALES LEY 1832-1948</v>
          </cell>
          <cell r="C11">
            <v>48409832</v>
          </cell>
          <cell r="D11">
            <v>58091798</v>
          </cell>
          <cell r="E11">
            <v>44433692.229999997</v>
          </cell>
        </row>
        <row r="12">
          <cell r="A12" t="str">
            <v>2086</v>
          </cell>
          <cell r="B12" t="str">
            <v>RECURSOS DE CAPTACION DIRECTA DE CATASTRO NACIONAL LEY 317-68</v>
          </cell>
          <cell r="C12">
            <v>11598966</v>
          </cell>
          <cell r="D12">
            <v>13918759</v>
          </cell>
          <cell r="E12">
            <v>13450100</v>
          </cell>
        </row>
        <row r="13">
          <cell r="A13" t="str">
            <v>2087</v>
          </cell>
          <cell r="B13" t="str">
            <v>RECURSOS DE CAPTACION DIRECTA DE LA DIRECCION GENERAL DE PASAPORTES LEY 144-99</v>
          </cell>
          <cell r="C13">
            <v>343866015</v>
          </cell>
          <cell r="D13">
            <v>378252617</v>
          </cell>
          <cell r="E13">
            <v>246755282.59999999</v>
          </cell>
        </row>
        <row r="14">
          <cell r="A14" t="str">
            <v>2088</v>
          </cell>
          <cell r="B14" t="str">
            <v>RECURSOS DE CAPTACION DIRECTA DEL MINISTERIO DE EDUCACION</v>
          </cell>
          <cell r="C14">
            <v>183609968</v>
          </cell>
          <cell r="D14">
            <v>33049794</v>
          </cell>
          <cell r="E14">
            <v>18045419.75</v>
          </cell>
        </row>
        <row r="15">
          <cell r="A15" t="str">
            <v>2089</v>
          </cell>
          <cell r="B15" t="str">
            <v>RECURSOS DE CAPTACION DIRECTA DEL MINISTERIO DE SALUD PUBLICA (DIRECCION FINANCIERA)</v>
          </cell>
          <cell r="C15">
            <v>720016524</v>
          </cell>
          <cell r="D15">
            <v>-648014844.83000004</v>
          </cell>
          <cell r="E15">
            <v>18654697.129999999</v>
          </cell>
        </row>
        <row r="16">
          <cell r="A16" t="str">
            <v>2090</v>
          </cell>
          <cell r="B16" t="str">
            <v>RECURSOS DE CAPTACION DIRECTA DEL MINISTERIO DE TURISMO LEY 541-84</v>
          </cell>
          <cell r="C16">
            <v>337338931</v>
          </cell>
          <cell r="D16">
            <v>-1.63</v>
          </cell>
          <cell r="E16">
            <v>67011452</v>
          </cell>
        </row>
        <row r="17">
          <cell r="A17" t="str">
            <v>2091</v>
          </cell>
          <cell r="B17" t="str">
            <v>RECURSOS DE CAPTACION DIRECTA DE LA COMISION EJECUTIVA DE INFRAESTRUCTURA DE ZONAS TURISTICA (CEIZTUR) DECRETO 655-08</v>
          </cell>
          <cell r="C17">
            <v>1913188336</v>
          </cell>
          <cell r="D17">
            <v>1345271466.6800001</v>
          </cell>
          <cell r="E17">
            <v>1211547570.6099999</v>
          </cell>
          <cell r="F17">
            <v>1615396760.8133333</v>
          </cell>
        </row>
        <row r="18">
          <cell r="A18" t="str">
            <v>2092</v>
          </cell>
          <cell r="B18" t="str">
            <v>RECURSOS DE CAPTACION DIRECTA DEL PROGRAMA ESCENCIALES (PROMESE CAL) DECRECTO 308-97</v>
          </cell>
          <cell r="C18">
            <v>222031969</v>
          </cell>
          <cell r="D18">
            <v>315285393.38999999</v>
          </cell>
          <cell r="E18">
            <v>185432304.19</v>
          </cell>
        </row>
        <row r="19">
          <cell r="A19" t="str">
            <v>2093</v>
          </cell>
          <cell r="B19" t="str">
            <v>RECURSOS DE CAPTACION DIRECTA DE LA FUERZA AEREAS DOMINICANA LEY 873-78 DECRECTO 655-08</v>
          </cell>
          <cell r="C19">
            <v>1472537381</v>
          </cell>
          <cell r="D19">
            <v>515025260</v>
          </cell>
          <cell r="E19">
            <v>412533185.72000003</v>
          </cell>
        </row>
        <row r="20">
          <cell r="A20" t="str">
            <v>2095</v>
          </cell>
          <cell r="B20" t="str">
            <v>RECURSOS DE CAPTACION DIRECTA DE LA DIRECCION GENERAL DE GANADERIA LEY 180-01</v>
          </cell>
          <cell r="C20">
            <v>0</v>
          </cell>
          <cell r="D20">
            <v>0</v>
          </cell>
          <cell r="E20">
            <v>3000</v>
          </cell>
        </row>
        <row r="21">
          <cell r="A21" t="str">
            <v>2096</v>
          </cell>
          <cell r="B21" t="str">
            <v>RECURSOS DE CAPTACION DIRECTA DEL MINISTERIO DE DEPORTES DECRETO 250-99</v>
          </cell>
          <cell r="C21">
            <v>12465857</v>
          </cell>
          <cell r="D21">
            <v>14959029</v>
          </cell>
          <cell r="E21">
            <v>12437145.810000001</v>
          </cell>
        </row>
        <row r="22">
          <cell r="A22" t="str">
            <v>2097</v>
          </cell>
          <cell r="B22" t="str">
            <v>RECURSOS DE CAPTACION DIRECTA DEL MINISTERIO DE TRABAJO</v>
          </cell>
          <cell r="C22">
            <v>89679911</v>
          </cell>
          <cell r="D22">
            <v>108512693</v>
          </cell>
          <cell r="E22">
            <v>63093362.460000001</v>
          </cell>
        </row>
        <row r="23">
          <cell r="A23" t="str">
            <v>2098</v>
          </cell>
          <cell r="B23" t="str">
            <v>RECURSOS DE CAPTACION DIRECTA DE LA OFICINA METROPOLITANA DE SERVICIOS DE AUTOBUSES DECRETO 448-97</v>
          </cell>
          <cell r="C23">
            <v>164513124</v>
          </cell>
          <cell r="D23">
            <v>309284673</v>
          </cell>
          <cell r="E23">
            <v>169009630.81</v>
          </cell>
          <cell r="F23">
            <v>18778847.86777778</v>
          </cell>
          <cell r="G23">
            <v>225346174.41333336</v>
          </cell>
        </row>
        <row r="24">
          <cell r="A24" t="str">
            <v>2099</v>
          </cell>
          <cell r="B24" t="str">
            <v>RECURSOS DE CAPTACION DIRECTA DE LA PROCURADURIA GENERAL DE REPUBLICA</v>
          </cell>
          <cell r="C24">
            <v>605942311</v>
          </cell>
          <cell r="D24">
            <v>1812554251.21</v>
          </cell>
          <cell r="E24">
            <v>1281646506.78</v>
          </cell>
          <cell r="F24">
            <v>160205813.3475</v>
          </cell>
        </row>
        <row r="25">
          <cell r="A25" t="str">
            <v>2100</v>
          </cell>
          <cell r="B25" t="str">
            <v>RECURSOS DE CAPTACION DIRECTA DEL CENTRO DE CAPACITACION EN POLITICA Y GESTION FISCAL (CAPGEFI) DECRETO 1846-80</v>
          </cell>
          <cell r="C25">
            <v>10561511</v>
          </cell>
          <cell r="D25">
            <v>9747661</v>
          </cell>
          <cell r="E25">
            <v>7650360.2199999997</v>
          </cell>
          <cell r="F25">
            <v>1922469760.1700001</v>
          </cell>
        </row>
        <row r="26">
          <cell r="A26" t="str">
            <v>2102</v>
          </cell>
          <cell r="B26" t="str">
            <v>RECURSOS DE CAPTACION DIRECTA DE LA OFICINA PARA EL REORDENAMIENTO DEL TRANSPORTE DECRETO 477-05</v>
          </cell>
          <cell r="C26">
            <v>1191968855</v>
          </cell>
          <cell r="D26">
            <v>1191968855</v>
          </cell>
          <cell r="E26">
            <v>851261620.37</v>
          </cell>
        </row>
        <row r="27">
          <cell r="A27" t="str">
            <v>2103</v>
          </cell>
          <cell r="B27" t="str">
            <v>RECURSOS DE CAPTACION DIRECTA DE LA OFICINA DE INGENIEROS SUPERVISORES DE OBRAS DEL ESTADO (OISOE) DECRETO</v>
          </cell>
          <cell r="C27">
            <v>1127887933</v>
          </cell>
          <cell r="D27">
            <v>525958901</v>
          </cell>
          <cell r="E27">
            <v>154763555.34999999</v>
          </cell>
        </row>
        <row r="28">
          <cell r="A28" t="str">
            <v>2104</v>
          </cell>
          <cell r="B28" t="str">
            <v>RECURSOS DE CAPTACIÓN DIRECTA DEL CUERPO ESPECIALIZADO EN SEGURIDAD AEROPORTUARIA (CESA)</v>
          </cell>
          <cell r="C28">
            <v>1050000000</v>
          </cell>
          <cell r="D28">
            <v>608241898</v>
          </cell>
          <cell r="E28">
            <v>481035962.95999998</v>
          </cell>
        </row>
        <row r="29">
          <cell r="A29" t="str">
            <v>2106</v>
          </cell>
          <cell r="B29" t="str">
            <v>RECURSOS DE CAPTACIÓN DIRECTA DEL INSTITUTO SALOME UREÑA</v>
          </cell>
          <cell r="C29">
            <v>3412341</v>
          </cell>
          <cell r="D29">
            <v>1706170</v>
          </cell>
          <cell r="E29">
            <v>1323526.25</v>
          </cell>
        </row>
        <row r="30">
          <cell r="A30" t="str">
            <v>2107</v>
          </cell>
          <cell r="B30" t="str">
            <v>RECURSOS DE CAPTACIÓN DIRECTA DEL INSTITUTO TECNOLÓGICO DE LAS AMÉRICAS (ITLA)</v>
          </cell>
          <cell r="C30">
            <v>229945871</v>
          </cell>
          <cell r="D30">
            <v>185316697.31</v>
          </cell>
          <cell r="E30">
            <v>132378388.14</v>
          </cell>
        </row>
        <row r="31">
          <cell r="A31" t="str">
            <v>2108</v>
          </cell>
          <cell r="B31" t="str">
            <v>RECURSOS DE CAPTACIÓN DIRECTA DEL MINISTERIO DE OBRAS PÚBLICAS Y COMUNICACIONES</v>
          </cell>
          <cell r="C31">
            <v>2059175970</v>
          </cell>
          <cell r="D31">
            <v>1842567526</v>
          </cell>
          <cell r="E31">
            <v>237719578.16999999</v>
          </cell>
        </row>
        <row r="32">
          <cell r="A32" t="str">
            <v>2109</v>
          </cell>
          <cell r="B32" t="str">
            <v>FONDO POR SUBASTAS PÚBLICAS DE IMPORTACIONES AGROPECUARIAS. (DECRETO 569-12)</v>
          </cell>
          <cell r="C32">
            <v>1745888182</v>
          </cell>
          <cell r="D32">
            <v>-1745888182</v>
          </cell>
          <cell r="E32">
            <v>0</v>
          </cell>
        </row>
        <row r="33">
          <cell r="A33" t="str">
            <v>2111</v>
          </cell>
          <cell r="B33" t="str">
            <v>RECURSOS DE CAPTACIÓN DIRECTA DE INSTITUTO NACIONAL DE LA AGUJA (INAGUJA)</v>
          </cell>
          <cell r="C33">
            <v>4863029</v>
          </cell>
          <cell r="D33">
            <v>63924057</v>
          </cell>
          <cell r="E33">
            <v>32314361.09</v>
          </cell>
        </row>
        <row r="34">
          <cell r="A34" t="str">
            <v>2112</v>
          </cell>
          <cell r="B34" t="str">
            <v>RECURSOS DE CAPTACIÓN DIRECTA DE LA ARMADA DE LA REPUBLICA</v>
          </cell>
          <cell r="C34">
            <v>0</v>
          </cell>
          <cell r="D34">
            <v>0</v>
          </cell>
          <cell r="E34">
            <v>56545618.740000002</v>
          </cell>
        </row>
        <row r="35">
          <cell r="A35" t="str">
            <v>2113</v>
          </cell>
          <cell r="B35" t="str">
            <v>RECURSOS DE CAPTACIÓN DIRECTA DEL  CUERPO ESPECIALIZADO DE SEGURIDAD PORTUARIA (CESEP)</v>
          </cell>
          <cell r="C35">
            <v>0</v>
          </cell>
          <cell r="D35">
            <v>0</v>
          </cell>
          <cell r="E35">
            <v>410381.75</v>
          </cell>
        </row>
        <row r="36">
          <cell r="A36" t="str">
            <v>2114</v>
          </cell>
          <cell r="B36" t="str">
            <v>RECURSOS DE CAPTACIÓN DIRECTA DE LA DIRECCION GENERAL DE ESCUELAS VOCACIONALES</v>
          </cell>
          <cell r="C36">
            <v>0</v>
          </cell>
          <cell r="D36">
            <v>2031450.5</v>
          </cell>
          <cell r="E36">
            <v>2142877.0499999998</v>
          </cell>
        </row>
        <row r="37">
          <cell r="A37" t="str">
            <v>2117</v>
          </cell>
          <cell r="B37" t="str">
            <v>RECURSOS DE CAPTACIÓN DIRECTA PARA EL FOMENTO Y DESARROLLO DEL GAS NATURAL EN EL PARQUE VEHICULAR</v>
          </cell>
          <cell r="C37">
            <v>247924743</v>
          </cell>
          <cell r="D37">
            <v>-188422805</v>
          </cell>
          <cell r="E37">
            <v>21164270.100000001</v>
          </cell>
        </row>
        <row r="39">
          <cell r="C39">
            <v>17905194793</v>
          </cell>
          <cell r="D39">
            <v>10932416556.99</v>
          </cell>
          <cell r="E39">
            <v>8852128094.1100006</v>
          </cell>
        </row>
      </sheetData>
      <sheetData sheetId="6"/>
      <sheetData sheetId="7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47"/>
      <sheetName val="Quarterly Raw Data"/>
      <sheetName val="Quarterly MacroFlow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RED47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A-II.3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  <sheetName val="Tasas"/>
      <sheetName val="data-dia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"/>
      <sheetName val="PLURIANUAL 2017-2021"/>
      <sheetName val="ESTIM. PLURIANUAL 2017-2021"/>
      <sheetName val="DGII"/>
      <sheetName val="DGA"/>
      <sheetName val="TESORERIA"/>
      <sheetName val="panorama macro-junio-Sept. 2017"/>
      <sheetName val="BCC"/>
      <sheetName val="A"/>
    </sheetNames>
    <sheetDataSet>
      <sheetData sheetId="0"/>
      <sheetData sheetId="1"/>
      <sheetData sheetId="2">
        <row r="13">
          <cell r="C13">
            <v>41429773898.046921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nanciero 2023-2024"/>
      <sheetName val="FINANCIERO (2024 Est. 2024)"/>
      <sheetName val="ing. adic. compa "/>
      <sheetName val="PP (2)"/>
      <sheetName val="PP"/>
      <sheetName val="PP (EST)"/>
      <sheetName val="DGII"/>
      <sheetName val="DGII (EST)"/>
      <sheetName val="DGA"/>
      <sheetName val="DGA (EST)"/>
      <sheetName val="TESORERIA "/>
      <sheetName val="TESORERIA (EST)"/>
      <sheetName val="cut presupuestaria"/>
      <sheetName val="2024 (REC)"/>
      <sheetName val="2024 (RESUMEN)"/>
      <sheetName val="2024 REC- EST "/>
      <sheetName val="2024 REC-EST RES"/>
    </sheetNames>
    <sheetDataSet>
      <sheetData sheetId="0"/>
      <sheetData sheetId="1"/>
      <sheetData sheetId="2"/>
      <sheetData sheetId="3"/>
      <sheetData sheetId="4">
        <row r="27">
          <cell r="P27">
            <v>12143.8</v>
          </cell>
          <cell r="Q27">
            <v>11627.3</v>
          </cell>
          <cell r="R27">
            <v>12121.5</v>
          </cell>
          <cell r="S27">
            <v>13533.5</v>
          </cell>
          <cell r="T27">
            <v>14109.6</v>
          </cell>
          <cell r="U27">
            <v>13452.3</v>
          </cell>
          <cell r="V27">
            <v>15214</v>
          </cell>
          <cell r="W27">
            <v>14723.4</v>
          </cell>
          <cell r="X27">
            <v>15003.8</v>
          </cell>
          <cell r="Y27">
            <v>16077.1</v>
          </cell>
          <cell r="Z27">
            <v>14969</v>
          </cell>
          <cell r="AA27">
            <v>14162.8</v>
          </cell>
        </row>
        <row r="49">
          <cell r="P49">
            <v>4321.2</v>
          </cell>
          <cell r="Q49">
            <v>3844.4</v>
          </cell>
          <cell r="R49">
            <v>4222.8999999999996</v>
          </cell>
          <cell r="S49">
            <v>4632.6000000000004</v>
          </cell>
          <cell r="T49">
            <v>4872.3</v>
          </cell>
          <cell r="U49">
            <v>4775.2</v>
          </cell>
          <cell r="V49">
            <v>5439.6</v>
          </cell>
          <cell r="W49">
            <v>5150.5</v>
          </cell>
          <cell r="X49">
            <v>5637.5</v>
          </cell>
          <cell r="Y49">
            <v>5823.7</v>
          </cell>
          <cell r="Z49">
            <v>5548.8</v>
          </cell>
          <cell r="AA49">
            <v>5841.7</v>
          </cell>
        </row>
      </sheetData>
      <sheetData sheetId="5"/>
      <sheetData sheetId="6"/>
      <sheetData sheetId="7"/>
      <sheetData sheetId="8">
        <row r="11">
          <cell r="P11">
            <v>12143.8</v>
          </cell>
          <cell r="Q11">
            <v>11627.3</v>
          </cell>
          <cell r="R11">
            <v>12121.5</v>
          </cell>
          <cell r="S11">
            <v>13533.5</v>
          </cell>
          <cell r="T11">
            <v>14109.6</v>
          </cell>
          <cell r="U11">
            <v>13452.3</v>
          </cell>
          <cell r="V11">
            <v>15214</v>
          </cell>
          <cell r="W11">
            <v>14723.4</v>
          </cell>
          <cell r="X11">
            <v>15003.8</v>
          </cell>
          <cell r="Y11">
            <v>16077.1</v>
          </cell>
          <cell r="Z11">
            <v>14969</v>
          </cell>
          <cell r="AA11">
            <v>14162.8</v>
          </cell>
        </row>
        <row r="13">
          <cell r="P13">
            <v>952</v>
          </cell>
          <cell r="Q13">
            <v>1136</v>
          </cell>
          <cell r="R13">
            <v>1252.5</v>
          </cell>
          <cell r="S13">
            <v>1463.1</v>
          </cell>
          <cell r="T13">
            <v>1420.4</v>
          </cell>
          <cell r="U13">
            <v>1113.5</v>
          </cell>
          <cell r="V13">
            <v>1333.8</v>
          </cell>
          <cell r="W13">
            <v>1381.8</v>
          </cell>
          <cell r="X13">
            <v>1366</v>
          </cell>
          <cell r="Y13">
            <v>1623</v>
          </cell>
          <cell r="Z13">
            <v>1594.8</v>
          </cell>
          <cell r="AA13">
            <v>1478.3</v>
          </cell>
        </row>
        <row r="14">
          <cell r="P14">
            <v>106.7</v>
          </cell>
          <cell r="Q14">
            <v>185.4</v>
          </cell>
          <cell r="R14">
            <v>169.1</v>
          </cell>
          <cell r="S14">
            <v>188.9</v>
          </cell>
          <cell r="T14">
            <v>248.4</v>
          </cell>
          <cell r="U14">
            <v>187.8</v>
          </cell>
          <cell r="V14">
            <v>219.6</v>
          </cell>
          <cell r="W14">
            <v>278.60000000000002</v>
          </cell>
          <cell r="X14">
            <v>296.5</v>
          </cell>
          <cell r="Y14">
            <v>251.9</v>
          </cell>
          <cell r="Z14">
            <v>196.6</v>
          </cell>
          <cell r="AA14">
            <v>77.8</v>
          </cell>
        </row>
        <row r="15">
          <cell r="P15">
            <v>241.4</v>
          </cell>
          <cell r="Q15">
            <v>211.9</v>
          </cell>
          <cell r="R15">
            <v>193.1</v>
          </cell>
          <cell r="S15">
            <v>258.2</v>
          </cell>
          <cell r="T15">
            <v>334.8</v>
          </cell>
          <cell r="U15">
            <v>291.2</v>
          </cell>
          <cell r="V15">
            <v>361.6</v>
          </cell>
          <cell r="W15">
            <v>344.2</v>
          </cell>
          <cell r="X15">
            <v>447.8</v>
          </cell>
          <cell r="Y15">
            <v>388.1</v>
          </cell>
          <cell r="Z15">
            <v>394.5</v>
          </cell>
          <cell r="AA15">
            <v>293.60000000000002</v>
          </cell>
        </row>
        <row r="16">
          <cell r="P16">
            <v>197.7</v>
          </cell>
          <cell r="Q16">
            <v>169.3</v>
          </cell>
          <cell r="R16">
            <v>130.1</v>
          </cell>
          <cell r="S16">
            <v>154.69999999999999</v>
          </cell>
          <cell r="T16">
            <v>179.4</v>
          </cell>
          <cell r="U16">
            <v>191.2</v>
          </cell>
          <cell r="V16">
            <v>173.4</v>
          </cell>
          <cell r="W16">
            <v>192.9</v>
          </cell>
          <cell r="X16">
            <v>142.30000000000001</v>
          </cell>
          <cell r="Y16">
            <v>186.7</v>
          </cell>
          <cell r="Z16">
            <v>181</v>
          </cell>
          <cell r="AA16">
            <v>159.1</v>
          </cell>
        </row>
        <row r="17"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</row>
        <row r="18">
          <cell r="P18">
            <v>39.799999999999997</v>
          </cell>
          <cell r="Q18">
            <v>38.5</v>
          </cell>
          <cell r="R18">
            <v>43.2</v>
          </cell>
          <cell r="S18">
            <v>40.799999999999997</v>
          </cell>
          <cell r="T18">
            <v>46.8</v>
          </cell>
          <cell r="U18">
            <v>82.6</v>
          </cell>
          <cell r="V18">
            <v>62.5</v>
          </cell>
          <cell r="W18">
            <v>40.4</v>
          </cell>
          <cell r="X18">
            <v>35</v>
          </cell>
          <cell r="Y18">
            <v>53</v>
          </cell>
          <cell r="Z18">
            <v>48.1</v>
          </cell>
          <cell r="AA18">
            <v>42.9</v>
          </cell>
        </row>
        <row r="21">
          <cell r="P21">
            <v>4321.2</v>
          </cell>
          <cell r="Q21">
            <v>3844.4</v>
          </cell>
          <cell r="R21">
            <v>4222.8999999999996</v>
          </cell>
          <cell r="S21">
            <v>4632.6000000000004</v>
          </cell>
          <cell r="T21">
            <v>4872.3</v>
          </cell>
          <cell r="U21">
            <v>4775.2</v>
          </cell>
          <cell r="V21">
            <v>5439.6</v>
          </cell>
          <cell r="W21">
            <v>5150.5</v>
          </cell>
          <cell r="X21">
            <v>5637.5</v>
          </cell>
          <cell r="Y21">
            <v>5823.7</v>
          </cell>
          <cell r="Z21">
            <v>5548.8</v>
          </cell>
          <cell r="AA21">
            <v>5841.7</v>
          </cell>
        </row>
        <row r="23">
          <cell r="P23">
            <v>0.5</v>
          </cell>
          <cell r="Q23">
            <v>0.5</v>
          </cell>
          <cell r="R23">
            <v>0.4</v>
          </cell>
          <cell r="S23">
            <v>0.7</v>
          </cell>
          <cell r="T23">
            <v>0.6</v>
          </cell>
          <cell r="U23">
            <v>0.5</v>
          </cell>
          <cell r="V23">
            <v>0.5</v>
          </cell>
          <cell r="W23">
            <v>0.4</v>
          </cell>
          <cell r="X23">
            <v>0.4</v>
          </cell>
          <cell r="Y23">
            <v>0.4</v>
          </cell>
          <cell r="Z23">
            <v>0.6</v>
          </cell>
          <cell r="AA23">
            <v>1</v>
          </cell>
        </row>
        <row r="24">
          <cell r="P24">
            <v>0.9</v>
          </cell>
          <cell r="Q24">
            <v>1.1000000000000001</v>
          </cell>
          <cell r="R24">
            <v>0.6</v>
          </cell>
          <cell r="S24">
            <v>2.5</v>
          </cell>
          <cell r="T24">
            <v>1.8</v>
          </cell>
          <cell r="U24">
            <v>1.4</v>
          </cell>
          <cell r="V24">
            <v>0.8</v>
          </cell>
          <cell r="W24">
            <v>1.2</v>
          </cell>
          <cell r="X24">
            <v>0.9</v>
          </cell>
          <cell r="Y24">
            <v>1.5</v>
          </cell>
          <cell r="Z24">
            <v>0.9</v>
          </cell>
          <cell r="AA24">
            <v>0.3</v>
          </cell>
        </row>
        <row r="25">
          <cell r="P25">
            <v>0</v>
          </cell>
          <cell r="Q25">
            <v>0.2</v>
          </cell>
          <cell r="R25">
            <v>0.1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</row>
        <row r="28">
          <cell r="P28">
            <v>30.1</v>
          </cell>
          <cell r="Q28">
            <v>213.5</v>
          </cell>
          <cell r="R28">
            <v>63.4</v>
          </cell>
          <cell r="S28">
            <v>81.900000000000006</v>
          </cell>
          <cell r="T28">
            <v>112.2</v>
          </cell>
          <cell r="U28">
            <v>81.3</v>
          </cell>
          <cell r="V28">
            <v>143.69999999999999</v>
          </cell>
          <cell r="W28">
            <v>111.4</v>
          </cell>
          <cell r="X28">
            <v>110.7</v>
          </cell>
          <cell r="Y28">
            <v>170.9</v>
          </cell>
          <cell r="Z28">
            <v>76</v>
          </cell>
          <cell r="AA28">
            <v>908.5</v>
          </cell>
        </row>
        <row r="29">
          <cell r="P29">
            <v>79</v>
          </cell>
          <cell r="Q29">
            <v>0</v>
          </cell>
          <cell r="R29">
            <v>0</v>
          </cell>
          <cell r="S29">
            <v>87.3</v>
          </cell>
          <cell r="T29">
            <v>0</v>
          </cell>
          <cell r="U29">
            <v>0</v>
          </cell>
          <cell r="V29">
            <v>119</v>
          </cell>
          <cell r="W29">
            <v>0</v>
          </cell>
          <cell r="X29">
            <v>0</v>
          </cell>
          <cell r="Y29">
            <v>114.7</v>
          </cell>
          <cell r="Z29">
            <v>0</v>
          </cell>
          <cell r="AA29">
            <v>0</v>
          </cell>
          <cell r="AB29">
            <v>400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timista institución 2023-2026"/>
      <sheetName val="Pesimista institución 2023-2026"/>
      <sheetName val="Pesimista 2023 Mensualizado"/>
      <sheetName val="Ejec2022"/>
      <sheetName val="Ejec2021"/>
      <sheetName val="Hoja2"/>
      <sheetName val="Hoja1"/>
      <sheetName val="Ingresos al 31-08-2020"/>
    </sheetNames>
    <sheetDataSet>
      <sheetData sheetId="0"/>
      <sheetData sheetId="1">
        <row r="9">
          <cell r="G9">
            <v>1731980334.0385709</v>
          </cell>
        </row>
      </sheetData>
      <sheetData sheetId="2"/>
      <sheetData sheetId="3">
        <row r="1">
          <cell r="B1" t="str">
            <v>Cod.Fuente Especifica</v>
          </cell>
        </row>
      </sheetData>
      <sheetData sheetId="4">
        <row r="1">
          <cell r="B1" t="str">
            <v>Cod.Fuente Especifica</v>
          </cell>
        </row>
      </sheetData>
      <sheetData sheetId="5">
        <row r="1">
          <cell r="A1" t="str">
            <v>Cod.Fuente Especifica</v>
          </cell>
          <cell r="B1" t="str">
            <v>Fuente Especifica</v>
          </cell>
          <cell r="C1" t="str">
            <v>Valor Inicial</v>
          </cell>
          <cell r="D1" t="str">
            <v>Pres. Vigente Aprobado</v>
          </cell>
          <cell r="E1" t="str">
            <v>Percibido Aprobado</v>
          </cell>
        </row>
        <row r="2">
          <cell r="A2" t="str">
            <v>2076</v>
          </cell>
          <cell r="B2" t="str">
            <v>RECURSOS DE CAPTACION DIRECTA DEL MINISTERIO DE MEDIO AMB. DECRETO 222-06</v>
          </cell>
          <cell r="C2">
            <v>668335267</v>
          </cell>
          <cell r="D2">
            <v>668335267</v>
          </cell>
          <cell r="E2">
            <v>487512216.14999998</v>
          </cell>
        </row>
        <row r="3">
          <cell r="A3" t="str">
            <v>2077</v>
          </cell>
          <cell r="B3" t="str">
            <v>RECURSOS DE CAPTACION DIRECTA DEL MINISTERIO DE EDUCACION SUPERIOR LEY 139-01</v>
          </cell>
          <cell r="C3">
            <v>28880596</v>
          </cell>
          <cell r="D3">
            <v>61226863.859999999</v>
          </cell>
          <cell r="E3">
            <v>30949641.510000002</v>
          </cell>
        </row>
        <row r="4">
          <cell r="A4" t="str">
            <v>2078</v>
          </cell>
          <cell r="B4" t="str">
            <v>RECURSOS DE CAPTACION DIRECTA DEL MINISTERIO DE INTERIOR Y POLICIA LEY 80-99 RESOLUCION 02-06</v>
          </cell>
          <cell r="C4">
            <v>230862278</v>
          </cell>
          <cell r="D4">
            <v>179891158</v>
          </cell>
          <cell r="E4">
            <v>142776160.46000001</v>
          </cell>
        </row>
        <row r="5">
          <cell r="A5" t="str">
            <v>2079</v>
          </cell>
          <cell r="B5" t="str">
            <v>RECURSOS DE CAPTACION DIRECTA DE LOS COMEDORES ECONOMICO LEY 856</v>
          </cell>
          <cell r="C5">
            <v>89945578</v>
          </cell>
          <cell r="D5">
            <v>359782312</v>
          </cell>
          <cell r="E5">
            <v>279608136.26999998</v>
          </cell>
        </row>
        <row r="6">
          <cell r="A6" t="str">
            <v>2080</v>
          </cell>
          <cell r="B6" t="str">
            <v>RECURSOS DE CAPTACION DIRECTA DE LA DIRECCION GENERAL DE MIGRACION LEY 285-04</v>
          </cell>
          <cell r="C6">
            <v>870202116</v>
          </cell>
          <cell r="D6">
            <v>1305303173.8199999</v>
          </cell>
          <cell r="E6">
            <v>954119051.46000004</v>
          </cell>
          <cell r="F6">
            <v>112249300.17176472</v>
          </cell>
        </row>
        <row r="7">
          <cell r="A7" t="str">
            <v>2081</v>
          </cell>
          <cell r="B7" t="str">
            <v>RECURSOS DE CAPTACION DIRECTA DE LA POLICIA NACIONAL LEY 96-04</v>
          </cell>
          <cell r="C7">
            <v>27866639</v>
          </cell>
          <cell r="D7">
            <v>39013296.68</v>
          </cell>
          <cell r="E7">
            <v>26598873.75</v>
          </cell>
          <cell r="F7">
            <v>1346991602.0611765</v>
          </cell>
        </row>
        <row r="8">
          <cell r="A8" t="str">
            <v>2082</v>
          </cell>
          <cell r="B8" t="str">
            <v>RECURSOS DE CAPTACION DIRECTA DEL MINISTERIO DE INDUSTRIA  Y COMERCIO LEY 290-66</v>
          </cell>
          <cell r="C8">
            <v>1885264242</v>
          </cell>
          <cell r="D8">
            <v>1319684968</v>
          </cell>
          <cell r="E8">
            <v>1022353996.5599999</v>
          </cell>
        </row>
        <row r="9">
          <cell r="A9" t="str">
            <v>2083</v>
          </cell>
          <cell r="B9" t="str">
            <v>RECURSOS DE CAPTACION DIRECTA DE LA DIRECCION GENERAL DE MINERIA LEY 146-71</v>
          </cell>
          <cell r="C9">
            <v>18459099</v>
          </cell>
          <cell r="D9">
            <v>14995267</v>
          </cell>
          <cell r="E9">
            <v>2850800</v>
          </cell>
        </row>
        <row r="10">
          <cell r="A10" t="str">
            <v>2084</v>
          </cell>
          <cell r="B10" t="str">
            <v>RECURSOS DE CAPTACION DIRECTA DEL MINISTERIO DE HACIENDA .</v>
          </cell>
          <cell r="C10">
            <v>288551418</v>
          </cell>
          <cell r="D10">
            <v>230841134</v>
          </cell>
          <cell r="E10">
            <v>182595367.66999999</v>
          </cell>
        </row>
        <row r="11">
          <cell r="A11" t="str">
            <v>2085</v>
          </cell>
          <cell r="B11" t="str">
            <v>RECURSOS DE CAPTACION DIRECTA DE LA DIRECCION GENERAL DE BIENES NACIONALES LEY 1832-1948</v>
          </cell>
          <cell r="C11">
            <v>48409832</v>
          </cell>
          <cell r="D11">
            <v>58091798</v>
          </cell>
          <cell r="E11">
            <v>44433692.229999997</v>
          </cell>
        </row>
        <row r="12">
          <cell r="A12" t="str">
            <v>2086</v>
          </cell>
          <cell r="B12" t="str">
            <v>RECURSOS DE CAPTACION DIRECTA DE CATASTRO NACIONAL LEY 317-68</v>
          </cell>
          <cell r="C12">
            <v>11598966</v>
          </cell>
          <cell r="D12">
            <v>13918759</v>
          </cell>
          <cell r="E12">
            <v>13450100</v>
          </cell>
        </row>
        <row r="13">
          <cell r="A13" t="str">
            <v>2087</v>
          </cell>
          <cell r="B13" t="str">
            <v>RECURSOS DE CAPTACION DIRECTA DE LA DIRECCION GENERAL DE PASAPORTES LEY 144-99</v>
          </cell>
          <cell r="C13">
            <v>343866015</v>
          </cell>
          <cell r="D13">
            <v>378252617</v>
          </cell>
          <cell r="E13">
            <v>246755282.59999999</v>
          </cell>
        </row>
        <row r="14">
          <cell r="A14" t="str">
            <v>2088</v>
          </cell>
          <cell r="B14" t="str">
            <v>RECURSOS DE CAPTACION DIRECTA DEL MINISTERIO DE EDUCACION</v>
          </cell>
          <cell r="C14">
            <v>183609968</v>
          </cell>
          <cell r="D14">
            <v>33049794</v>
          </cell>
          <cell r="E14">
            <v>18045419.75</v>
          </cell>
        </row>
        <row r="15">
          <cell r="A15" t="str">
            <v>2089</v>
          </cell>
          <cell r="B15" t="str">
            <v>RECURSOS DE CAPTACION DIRECTA DEL MINISTERIO DE SALUD PUBLICA (DIRECCION FINANCIERA)</v>
          </cell>
          <cell r="C15">
            <v>720016524</v>
          </cell>
          <cell r="D15">
            <v>-648014844.83000004</v>
          </cell>
          <cell r="E15">
            <v>18654697.129999999</v>
          </cell>
        </row>
        <row r="16">
          <cell r="A16" t="str">
            <v>2090</v>
          </cell>
          <cell r="B16" t="str">
            <v>RECURSOS DE CAPTACION DIRECTA DEL MINISTERIO DE TURISMO LEY 541-84</v>
          </cell>
          <cell r="C16">
            <v>337338931</v>
          </cell>
          <cell r="D16">
            <v>-1.63</v>
          </cell>
          <cell r="E16">
            <v>67011452</v>
          </cell>
        </row>
        <row r="17">
          <cell r="A17" t="str">
            <v>2091</v>
          </cell>
          <cell r="B17" t="str">
            <v>RECURSOS DE CAPTACION DIRECTA DE LA COMISION EJECUTIVA DE INFRAESTRUCTURA DE ZONAS TURISTICA (CEIZTUR) DECRETO 655-08</v>
          </cell>
          <cell r="C17">
            <v>1913188336</v>
          </cell>
          <cell r="D17">
            <v>1345271466.6800001</v>
          </cell>
          <cell r="E17">
            <v>1211547570.6099999</v>
          </cell>
          <cell r="F17">
            <v>1615396760.8133333</v>
          </cell>
        </row>
        <row r="18">
          <cell r="A18" t="str">
            <v>2092</v>
          </cell>
          <cell r="B18" t="str">
            <v>RECURSOS DE CAPTACION DIRECTA DEL PROGRAMA ESCENCIALES (PROMESE CAL) DECRECTO 308-97</v>
          </cell>
          <cell r="C18">
            <v>222031969</v>
          </cell>
          <cell r="D18">
            <v>315285393.38999999</v>
          </cell>
          <cell r="E18">
            <v>185432304.19</v>
          </cell>
        </row>
        <row r="19">
          <cell r="A19" t="str">
            <v>2093</v>
          </cell>
          <cell r="B19" t="str">
            <v>RECURSOS DE CAPTACION DIRECTA DE LA FUERZA AEREAS DOMINICANA LEY 873-78 DECRECTO 655-08</v>
          </cell>
          <cell r="C19">
            <v>1472537381</v>
          </cell>
          <cell r="D19">
            <v>515025260</v>
          </cell>
          <cell r="E19">
            <v>412533185.72000003</v>
          </cell>
        </row>
        <row r="20">
          <cell r="A20" t="str">
            <v>2095</v>
          </cell>
          <cell r="B20" t="str">
            <v>RECURSOS DE CAPTACION DIRECTA DE LA DIRECCION GENERAL DE GANADERIA LEY 180-01</v>
          </cell>
          <cell r="C20">
            <v>0</v>
          </cell>
          <cell r="D20">
            <v>0</v>
          </cell>
          <cell r="E20">
            <v>3000</v>
          </cell>
        </row>
        <row r="21">
          <cell r="A21" t="str">
            <v>2096</v>
          </cell>
          <cell r="B21" t="str">
            <v>RECURSOS DE CAPTACION DIRECTA DEL MINISTERIO DE DEPORTES DECRETO 250-99</v>
          </cell>
          <cell r="C21">
            <v>12465857</v>
          </cell>
          <cell r="D21">
            <v>14959029</v>
          </cell>
          <cell r="E21">
            <v>12437145.810000001</v>
          </cell>
        </row>
        <row r="22">
          <cell r="A22" t="str">
            <v>2097</v>
          </cell>
          <cell r="B22" t="str">
            <v>RECURSOS DE CAPTACION DIRECTA DEL MINISTERIO DE TRABAJO</v>
          </cell>
          <cell r="C22">
            <v>89679911</v>
          </cell>
          <cell r="D22">
            <v>108512693</v>
          </cell>
          <cell r="E22">
            <v>63093362.460000001</v>
          </cell>
        </row>
        <row r="23">
          <cell r="A23" t="str">
            <v>2098</v>
          </cell>
          <cell r="B23" t="str">
            <v>RECURSOS DE CAPTACION DIRECTA DE LA OFICINA METROPOLITANA DE SERVICIOS DE AUTOBUSES DECRETO 448-97</v>
          </cell>
          <cell r="C23">
            <v>164513124</v>
          </cell>
          <cell r="D23">
            <v>309284673</v>
          </cell>
          <cell r="E23">
            <v>169009630.81</v>
          </cell>
          <cell r="F23">
            <v>18778847.86777778</v>
          </cell>
          <cell r="G23">
            <v>225346174.41333336</v>
          </cell>
        </row>
        <row r="24">
          <cell r="A24" t="str">
            <v>2099</v>
          </cell>
          <cell r="B24" t="str">
            <v>RECURSOS DE CAPTACION DIRECTA DE LA PROCURADURIA GENERAL DE REPUBLICA</v>
          </cell>
          <cell r="C24">
            <v>605942311</v>
          </cell>
          <cell r="D24">
            <v>1812554251.21</v>
          </cell>
          <cell r="E24">
            <v>1281646506.78</v>
          </cell>
          <cell r="F24">
            <v>160205813.3475</v>
          </cell>
        </row>
        <row r="25">
          <cell r="A25" t="str">
            <v>2100</v>
          </cell>
          <cell r="B25" t="str">
            <v>RECURSOS DE CAPTACION DIRECTA DEL CENTRO DE CAPACITACION EN POLITICA Y GESTION FISCAL (CAPGEFI) DECRETO 1846-80</v>
          </cell>
          <cell r="C25">
            <v>10561511</v>
          </cell>
          <cell r="D25">
            <v>9747661</v>
          </cell>
          <cell r="E25">
            <v>7650360.2199999997</v>
          </cell>
          <cell r="F25">
            <v>1922469760.1700001</v>
          </cell>
        </row>
        <row r="26">
          <cell r="A26" t="str">
            <v>2102</v>
          </cell>
          <cell r="B26" t="str">
            <v>RECURSOS DE CAPTACION DIRECTA DE LA OFICINA PARA EL REORDENAMIENTO DEL TRANSPORTE DECRETO 477-05</v>
          </cell>
          <cell r="C26">
            <v>1191968855</v>
          </cell>
          <cell r="D26">
            <v>1191968855</v>
          </cell>
          <cell r="E26">
            <v>851261620.37</v>
          </cell>
        </row>
        <row r="27">
          <cell r="A27" t="str">
            <v>2103</v>
          </cell>
          <cell r="B27" t="str">
            <v>RECURSOS DE CAPTACION DIRECTA DE LA OFICINA DE INGENIEROS SUPERVISORES DE OBRAS DEL ESTADO (OISOE) DECRETO</v>
          </cell>
          <cell r="C27">
            <v>1127887933</v>
          </cell>
          <cell r="D27">
            <v>525958901</v>
          </cell>
          <cell r="E27">
            <v>154763555.34999999</v>
          </cell>
        </row>
        <row r="28">
          <cell r="A28" t="str">
            <v>2104</v>
          </cell>
          <cell r="B28" t="str">
            <v>RECURSOS DE CAPTACIÓN DIRECTA DEL CUERPO ESPECIALIZADO EN SEGURIDAD AEROPORTUARIA (CESA)</v>
          </cell>
          <cell r="C28">
            <v>1050000000</v>
          </cell>
          <cell r="D28">
            <v>608241898</v>
          </cell>
          <cell r="E28">
            <v>481035962.95999998</v>
          </cell>
        </row>
        <row r="29">
          <cell r="A29" t="str">
            <v>2106</v>
          </cell>
          <cell r="B29" t="str">
            <v>RECURSOS DE CAPTACIÓN DIRECTA DEL INSTITUTO SALOME UREÑA</v>
          </cell>
          <cell r="C29">
            <v>3412341</v>
          </cell>
          <cell r="D29">
            <v>1706170</v>
          </cell>
          <cell r="E29">
            <v>1323526.25</v>
          </cell>
        </row>
        <row r="30">
          <cell r="A30" t="str">
            <v>2107</v>
          </cell>
          <cell r="B30" t="str">
            <v>RECURSOS DE CAPTACIÓN DIRECTA DEL INSTITUTO TECNOLÓGICO DE LAS AMÉRICAS (ITLA)</v>
          </cell>
          <cell r="C30">
            <v>229945871</v>
          </cell>
          <cell r="D30">
            <v>185316697.31</v>
          </cell>
          <cell r="E30">
            <v>132378388.14</v>
          </cell>
        </row>
        <row r="31">
          <cell r="A31" t="str">
            <v>2108</v>
          </cell>
          <cell r="B31" t="str">
            <v>RECURSOS DE CAPTACIÓN DIRECTA DEL MINISTERIO DE OBRAS PÚBLICAS Y COMUNICACIONES</v>
          </cell>
          <cell r="C31">
            <v>2059175970</v>
          </cell>
          <cell r="D31">
            <v>1842567526</v>
          </cell>
          <cell r="E31">
            <v>237719578.16999999</v>
          </cell>
        </row>
        <row r="32">
          <cell r="A32" t="str">
            <v>2109</v>
          </cell>
          <cell r="B32" t="str">
            <v>FONDO POR SUBASTAS PÚBLICAS DE IMPORTACIONES AGROPECUARIAS. (DECRETO 569-12)</v>
          </cell>
          <cell r="C32">
            <v>1745888182</v>
          </cell>
          <cell r="D32">
            <v>-1745888182</v>
          </cell>
          <cell r="E32">
            <v>0</v>
          </cell>
        </row>
        <row r="33">
          <cell r="A33" t="str">
            <v>2111</v>
          </cell>
          <cell r="B33" t="str">
            <v>RECURSOS DE CAPTACIÓN DIRECTA DE INSTITUTO NACIONAL DE LA AGUJA (INAGUJA)</v>
          </cell>
          <cell r="C33">
            <v>4863029</v>
          </cell>
          <cell r="D33">
            <v>63924057</v>
          </cell>
          <cell r="E33">
            <v>32314361.09</v>
          </cell>
        </row>
        <row r="34">
          <cell r="A34" t="str">
            <v>2112</v>
          </cell>
          <cell r="B34" t="str">
            <v>RECURSOS DE CAPTACIÓN DIRECTA DE LA ARMADA DE LA REPUBLICA</v>
          </cell>
          <cell r="C34">
            <v>0</v>
          </cell>
          <cell r="D34">
            <v>0</v>
          </cell>
          <cell r="E34">
            <v>56545618.740000002</v>
          </cell>
        </row>
        <row r="35">
          <cell r="A35" t="str">
            <v>2113</v>
          </cell>
          <cell r="B35" t="str">
            <v>RECURSOS DE CAPTACIÓN DIRECTA DEL  CUERPO ESPECIALIZADO DE SEGURIDAD PORTUARIA (CESEP)</v>
          </cell>
          <cell r="C35">
            <v>0</v>
          </cell>
          <cell r="D35">
            <v>0</v>
          </cell>
          <cell r="E35">
            <v>410381.75</v>
          </cell>
        </row>
        <row r="36">
          <cell r="A36" t="str">
            <v>2114</v>
          </cell>
          <cell r="B36" t="str">
            <v>RECURSOS DE CAPTACIÓN DIRECTA DE LA DIRECCION GENERAL DE ESCUELAS VOCACIONALES</v>
          </cell>
          <cell r="C36">
            <v>0</v>
          </cell>
          <cell r="D36">
            <v>2031450.5</v>
          </cell>
          <cell r="E36">
            <v>2142877.0499999998</v>
          </cell>
        </row>
        <row r="37">
          <cell r="A37" t="str">
            <v>2117</v>
          </cell>
          <cell r="B37" t="str">
            <v>RECURSOS DE CAPTACIÓN DIRECTA PARA EL FOMENTO Y DESARROLLO DEL GAS NATURAL EN EL PARQUE VEHICULAR</v>
          </cell>
          <cell r="C37">
            <v>247924743</v>
          </cell>
          <cell r="D37">
            <v>-188422805</v>
          </cell>
          <cell r="E37">
            <v>21164270.100000001</v>
          </cell>
        </row>
        <row r="39">
          <cell r="C39">
            <v>17905194793</v>
          </cell>
          <cell r="D39">
            <v>10932416556.99</v>
          </cell>
          <cell r="E39">
            <v>8852128094.1100006</v>
          </cell>
        </row>
      </sheetData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FMON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Depository Corporations B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  <sheetName val="Finreq-M"/>
      <sheetName val="BoP-M"/>
      <sheetName val="BoP-Q"/>
      <sheetName val="Tab7SR"/>
      <sheetName val="Tab8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BoP"/>
      <sheetName val="RES"/>
      <sheetName val="Input"/>
      <sheetName val="OUTPUT"/>
      <sheetName val="Trade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_18"/>
      <sheetName val="[MFLOW96.XLS]_WIN_TEMP_MFLOW9_3"/>
      <sheetName val="[MFLOW96.XLS]_WIN_TEMP_MFLOW9_2"/>
      <sheetName val="[MFLOW96.XLS]_WIN_TEMP_MFLOW9_4"/>
      <sheetName val="[MFLOW96.XLS]_WIN_TEMP_MFLOW9_5"/>
      <sheetName val="[MFLOW96.XLS]_WIN_TEMP_MFLOW9_6"/>
      <sheetName val="[MFLOW96.XLS]_WIN_TEMP_MFLOW9_7"/>
      <sheetName val="[MFLOW96.XLS]_WIN_TEMP_MFLOW9_9"/>
      <sheetName val="[MFLOW96.XLS]_WIN_TEMP_MFLOW9_8"/>
      <sheetName val="[MFLOW96.XLS]_WIN_TEMP_MFLOW_10"/>
      <sheetName val="[MFLOW96.XLS]_WIN_TEMP_MFLOW_11"/>
      <sheetName val="[MFLOW96.XLS]_WIN_TEMP_MFLOW_14"/>
      <sheetName val="[MFLOW96.XLS]_WIN_TEMP_MFLOW_13"/>
      <sheetName val="[MFLOW96.XLS]_WIN_TEMP_MFLOW_12"/>
      <sheetName val="[MFLOW96.XLS]_WIN_TEMP_MFLOW_15"/>
      <sheetName val="[MFLOW96.XLS]_WIN_TEMP_MFLOW_16"/>
      <sheetName val="[MFLOW96.XLS]_WIN_TEMP_MFLOW_17"/>
      <sheetName val="[MFLOW96.XLS]_WIN_TEMP_MFLOW_21"/>
      <sheetName val="[MFLOW96.XLS]_WIN_TEMP_MFLOW_19"/>
      <sheetName val="[MFLOW96.XLS]_WIN_TEMP_MFLOW_20"/>
      <sheetName val="[MFLOW96.XLS]_WIN_TEMP_MFLOW_24"/>
      <sheetName val="[MFLOW96.XLS]_WIN_TEMP_MFLOW_22"/>
      <sheetName val="[MFLOW96.XLS]_WIN_TEMP_MFLOW_23"/>
      <sheetName val="[MFLOW96.XLS]_WIN_TEMP_MFLOW_25"/>
      <sheetName val="[MFLOW96.XLS]_WIN_TEMP_MFLOW_28"/>
      <sheetName val="[MFLOW96.XLS]_WIN_TEMP_MFLOW_26"/>
      <sheetName val="[MFLOW96.XLS]_WIN_TEMP_MFLOW_27"/>
      <sheetName val="[MFLOW96.XLS]_WIN_TEMP_MFLOW_29"/>
      <sheetName val="[MFLOW96.XLS]_WIN_TEMP_MFLOW_30"/>
      <sheetName val="[MFLOW96.XLS]_WIN_TEMP_MFLOW_32"/>
      <sheetName val="[MFLOW96.XLS]_WIN_TEMP_MFLOW_31"/>
      <sheetName val="[MFLOW96.XLS]_WIN_TEMP_MFLOW_34"/>
      <sheetName val="[MFLOW96.XLS]_WIN_TEMP_MFLOW_33"/>
      <sheetName val="[MFLOW96.XLS]_WIN_TEMP_MFLOW_38"/>
      <sheetName val="[MFLOW96.XLS]_WIN_TEMP_MFLOW_35"/>
      <sheetName val="[MFLOW96.XLS]_WIN_TEMP_MFLOW_36"/>
      <sheetName val="[MFLOW96.XLS]_WIN_TEMP_MFLOW_37"/>
      <sheetName val="[MFLOW96.XLS]_WIN_TEMP_MFLOW_40"/>
      <sheetName val="[MFLOW96.XLS]_WIN_TEMP_MFLOW_39"/>
      <sheetName val="[MFLOW96.XLS]_WIN_TEMP_MFLOW_50"/>
      <sheetName val="[MFLOW96.XLS]_WIN_TEMP_MFLOW_41"/>
      <sheetName val="[MFLOW96.XLS]_WIN_TEMP_MFLOW_42"/>
      <sheetName val="[MFLOW96.XLS]_WIN_TEMP_MFLOW_43"/>
      <sheetName val="[MFLOW96.XLS]_WIN_TEMP_MFLOW_44"/>
      <sheetName val="[MFLOW96.XLS]_WIN_TEMP_MFLOW_45"/>
      <sheetName val="[MFLOW96.XLS]_WIN_TEMP_MFLOW_46"/>
      <sheetName val="[MFLOW96.XLS]_WIN_TEMP_MFLOW_47"/>
      <sheetName val="[MFLOW96.XLS]_WIN_TEMP_MFLOW_48"/>
      <sheetName val="[MFLOW96.XLS]_WIN_TEMP_MFLOW_49"/>
      <sheetName val="[MFLOW96.XLS]_WIN_TEMP_MFLOW_51"/>
      <sheetName val="[MFLOW96.XLS]_WIN_TEMP_MFLOW_52"/>
      <sheetName val="[MFLOW96.XLS]_WIN_TEMP_MFLOW_55"/>
      <sheetName val="[MFLOW96.XLS]_WIN_TEMP_MFLOW_53"/>
      <sheetName val="[MFLOW96.XLS]_WIN_TEMP_MFLOW_54"/>
      <sheetName val="[MFLOW96.XLS]_WIN_TEMP_MFLOW_56"/>
      <sheetName val="[MFLOW96.XLS]_WIN_TEMP_MFLOW_58"/>
      <sheetName val="[MFLOW96.XLS]_WIN_TEMP_MFLOW_57"/>
      <sheetName val="[MFLOW96.XLS]_WIN_TEMP_MFLOW_59"/>
      <sheetName val="[MFLOW96.XLS]_WIN_TEMP_MFLOW_60"/>
      <sheetName val="[MFLOW96.XLS]_WIN_TEMP_MFLOW_62"/>
      <sheetName val="[MFLOW96.XLS]_WIN_TEMP_MFLOW_61"/>
      <sheetName val="[MFLOW96.XLS]_WIN_TEMP_MFLOW_65"/>
      <sheetName val="[MFLOW96.XLS]_WIN_TEMP_MFLOW_63"/>
      <sheetName val="[MFLOW96.XLS]_WIN_TEMP_MFLOW_64"/>
      <sheetName val="[MFLOW96.XLS]_WIN_TEMP_MFLOW_67"/>
      <sheetName val="[MFLOW96.XLS]_WIN_TEMP_MFLOW_66"/>
      <sheetName val="[MFLOW96.XLS]_WIN_TEMP_MFLOW_70"/>
      <sheetName val="[MFLOW96.XLS]_WIN_TEMP_MFLOW_68"/>
      <sheetName val="[MFLOW96.XLS]_WIN_TEMP_MFLOW_69"/>
      <sheetName val="[MFLOW96.XLS]_WIN_TEMP_MFLOW_71"/>
      <sheetName val="[MFLOW96.XLS]_WIN_TEMP_MFLOW_72"/>
      <sheetName val="[MFLOW96.XLS]_WIN_TEMP_MFLOW_73"/>
      <sheetName val="[MFLOW96.XLS]_WIN_TEMP_MFLOW_74"/>
      <sheetName val="[MFLOW96.XLS]_WIN_TEMP_MFLOW_77"/>
      <sheetName val="[MFLOW96.XLS]_WIN_TEMP_MFLOW_75"/>
      <sheetName val="[MFLOW96.XLS]_WIN_TEMP_MFLOW_7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8BB8C-4BE2-450A-B74E-895DABEFCC6B}">
  <sheetPr>
    <pageSetUpPr fitToPage="1"/>
  </sheetPr>
  <dimension ref="A1:AX215"/>
  <sheetViews>
    <sheetView showGridLines="0" zoomScale="90" zoomScaleNormal="90" workbookViewId="0">
      <selection activeCell="B3" sqref="B3:AD3"/>
    </sheetView>
  </sheetViews>
  <sheetFormatPr baseColWidth="10" defaultColWidth="11.42578125" defaultRowHeight="12.75" x14ac:dyDescent="0.2"/>
  <cols>
    <col min="1" max="1" width="1.28515625" customWidth="1"/>
    <col min="2" max="2" width="73.140625" customWidth="1"/>
    <col min="3" max="10" width="10.7109375" customWidth="1"/>
    <col min="11" max="12" width="13.42578125" customWidth="1"/>
    <col min="13" max="13" width="13.42578125" bestFit="1" customWidth="1"/>
    <col min="14" max="14" width="13.42578125" customWidth="1"/>
    <col min="15" max="15" width="12.42578125" customWidth="1"/>
    <col min="16" max="19" width="11.7109375" customWidth="1"/>
    <col min="20" max="20" width="11.28515625" bestFit="1" customWidth="1"/>
    <col min="21" max="23" width="11.28515625" customWidth="1"/>
    <col min="24" max="24" width="13.42578125" bestFit="1" customWidth="1"/>
    <col min="25" max="25" width="13.42578125" customWidth="1"/>
    <col min="26" max="26" width="13.42578125" bestFit="1" customWidth="1"/>
    <col min="27" max="27" width="13.42578125" customWidth="1"/>
    <col min="28" max="28" width="12.7109375" customWidth="1"/>
    <col min="29" max="29" width="11.140625" customWidth="1"/>
    <col min="30" max="30" width="9.42578125" bestFit="1" customWidth="1"/>
  </cols>
  <sheetData>
    <row r="1" spans="2:50" ht="15.75" x14ac:dyDescent="0.25">
      <c r="B1" s="68" t="s">
        <v>33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2:50" ht="15.75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2:50" ht="16.5" customHeight="1" x14ac:dyDescent="0.2">
      <c r="B3" s="69" t="s">
        <v>34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2:50" ht="16.5" customHeight="1" x14ac:dyDescent="0.2">
      <c r="B4" s="70" t="s">
        <v>0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2:50" ht="14.25" x14ac:dyDescent="0.2">
      <c r="B5" s="70" t="s">
        <v>1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2:50" ht="20.25" customHeight="1" x14ac:dyDescent="0.2">
      <c r="B6" s="74" t="s">
        <v>2</v>
      </c>
      <c r="C6" s="71">
        <v>2023</v>
      </c>
      <c r="D6" s="72"/>
      <c r="E6" s="72"/>
      <c r="F6" s="72"/>
      <c r="G6" s="72"/>
      <c r="H6" s="72"/>
      <c r="I6" s="72"/>
      <c r="J6" s="72"/>
      <c r="K6" s="72"/>
      <c r="L6" s="72"/>
      <c r="M6" s="73"/>
      <c r="N6" s="3"/>
      <c r="O6" s="74">
        <v>2023</v>
      </c>
      <c r="P6" s="71">
        <v>2024</v>
      </c>
      <c r="Q6" s="72"/>
      <c r="R6" s="72"/>
      <c r="S6" s="72"/>
      <c r="T6" s="72"/>
      <c r="U6" s="72"/>
      <c r="V6" s="72"/>
      <c r="W6" s="72"/>
      <c r="X6" s="72"/>
      <c r="Y6" s="72"/>
      <c r="Z6" s="73"/>
      <c r="AA6" s="3"/>
      <c r="AB6" s="74">
        <v>2024</v>
      </c>
      <c r="AC6" s="72" t="s">
        <v>3</v>
      </c>
      <c r="AD6" s="73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2:50" ht="22.5" customHeight="1" thickBot="1" x14ac:dyDescent="0.25">
      <c r="B7" s="75"/>
      <c r="C7" s="18" t="s">
        <v>4</v>
      </c>
      <c r="D7" s="18" t="s">
        <v>5</v>
      </c>
      <c r="E7" s="18" t="s">
        <v>6</v>
      </c>
      <c r="F7" s="18" t="s">
        <v>7</v>
      </c>
      <c r="G7" s="18" t="s">
        <v>8</v>
      </c>
      <c r="H7" s="18" t="s">
        <v>9</v>
      </c>
      <c r="I7" s="18" t="s">
        <v>10</v>
      </c>
      <c r="J7" s="18" t="s">
        <v>11</v>
      </c>
      <c r="K7" s="18" t="s">
        <v>12</v>
      </c>
      <c r="L7" s="18" t="s">
        <v>13</v>
      </c>
      <c r="M7" s="18" t="s">
        <v>14</v>
      </c>
      <c r="N7" s="18" t="s">
        <v>15</v>
      </c>
      <c r="O7" s="75"/>
      <c r="P7" s="18" t="s">
        <v>4</v>
      </c>
      <c r="Q7" s="18" t="s">
        <v>5</v>
      </c>
      <c r="R7" s="18" t="s">
        <v>6</v>
      </c>
      <c r="S7" s="18" t="s">
        <v>7</v>
      </c>
      <c r="T7" s="18" t="s">
        <v>8</v>
      </c>
      <c r="U7" s="18" t="s">
        <v>9</v>
      </c>
      <c r="V7" s="18" t="s">
        <v>10</v>
      </c>
      <c r="W7" s="18" t="s">
        <v>11</v>
      </c>
      <c r="X7" s="18" t="s">
        <v>12</v>
      </c>
      <c r="Y7" s="18" t="s">
        <v>13</v>
      </c>
      <c r="Z7" s="18" t="s">
        <v>14</v>
      </c>
      <c r="AA7" s="18" t="s">
        <v>15</v>
      </c>
      <c r="AB7" s="75"/>
      <c r="AC7" s="19" t="s">
        <v>16</v>
      </c>
      <c r="AD7" s="20" t="s">
        <v>17</v>
      </c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2:50" ht="18" customHeight="1" thickTop="1" x14ac:dyDescent="0.2">
      <c r="B8" s="21" t="s">
        <v>18</v>
      </c>
      <c r="C8" s="22">
        <f t="shared" ref="C8:N8" si="0">+C9+C19</f>
        <v>17077.599999999999</v>
      </c>
      <c r="D8" s="22">
        <f t="shared" si="0"/>
        <v>16155.2</v>
      </c>
      <c r="E8" s="22">
        <f t="shared" si="0"/>
        <v>18675.7</v>
      </c>
      <c r="F8" s="22">
        <f t="shared" si="0"/>
        <v>16317.8</v>
      </c>
      <c r="G8" s="22">
        <f t="shared" si="0"/>
        <v>18728.599999999999</v>
      </c>
      <c r="H8" s="22">
        <f t="shared" si="0"/>
        <v>17734.099999999999</v>
      </c>
      <c r="I8" s="22">
        <f t="shared" si="0"/>
        <v>18871.5</v>
      </c>
      <c r="J8" s="22">
        <f t="shared" si="0"/>
        <v>18725.199999999997</v>
      </c>
      <c r="K8" s="22">
        <f t="shared" si="0"/>
        <v>19660.2</v>
      </c>
      <c r="L8" s="22">
        <f t="shared" si="0"/>
        <v>21041.600000000002</v>
      </c>
      <c r="M8" s="22">
        <f t="shared" si="0"/>
        <v>21402.800000000003</v>
      </c>
      <c r="N8" s="22">
        <f t="shared" si="0"/>
        <v>17662.300000000003</v>
      </c>
      <c r="O8" s="23">
        <f>+O9+O19</f>
        <v>222052.6</v>
      </c>
      <c r="P8" s="22">
        <f t="shared" ref="P8:AA8" si="1">+P9+P19</f>
        <v>18003.999999999996</v>
      </c>
      <c r="Q8" s="22">
        <f t="shared" si="1"/>
        <v>17214.400000000001</v>
      </c>
      <c r="R8" s="22">
        <f t="shared" si="1"/>
        <v>18133.400000000001</v>
      </c>
      <c r="S8" s="22">
        <f t="shared" si="1"/>
        <v>20275</v>
      </c>
      <c r="T8" s="22">
        <f t="shared" si="1"/>
        <v>21214.1</v>
      </c>
      <c r="U8" s="22">
        <f t="shared" si="1"/>
        <v>20095.7</v>
      </c>
      <c r="V8" s="22">
        <f t="shared" si="1"/>
        <v>22805.800000000003</v>
      </c>
      <c r="W8" s="22">
        <f t="shared" si="1"/>
        <v>22113.4</v>
      </c>
      <c r="X8" s="22">
        <f t="shared" si="1"/>
        <v>22930.2</v>
      </c>
      <c r="Y8" s="22">
        <f>+Y9+Y19</f>
        <v>24405.399999999998</v>
      </c>
      <c r="Z8" s="22">
        <f t="shared" si="1"/>
        <v>22934.3</v>
      </c>
      <c r="AA8" s="22">
        <f t="shared" si="1"/>
        <v>22057.5</v>
      </c>
      <c r="AB8" s="23">
        <f>+AB9+AB19</f>
        <v>252183.19999999995</v>
      </c>
      <c r="AC8" s="22">
        <f t="shared" ref="AC8:AC19" si="2">+AB8-O8</f>
        <v>30130.599999999948</v>
      </c>
      <c r="AD8" s="23">
        <f t="shared" ref="AD8:AD30" si="3">+AC8/O8*100</f>
        <v>13.569127314879422</v>
      </c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2:50" ht="18" customHeight="1" x14ac:dyDescent="0.2">
      <c r="B9" s="24" t="s">
        <v>35</v>
      </c>
      <c r="C9" s="25">
        <f t="shared" ref="C9:N9" si="4">+C11+C12+C18</f>
        <v>13392.2</v>
      </c>
      <c r="D9" s="25">
        <f t="shared" si="4"/>
        <v>12616.2</v>
      </c>
      <c r="E9" s="25">
        <f t="shared" si="4"/>
        <v>14678.4</v>
      </c>
      <c r="F9" s="25">
        <f t="shared" si="4"/>
        <v>12636.1</v>
      </c>
      <c r="G9" s="25">
        <f t="shared" si="4"/>
        <v>14483.5</v>
      </c>
      <c r="H9" s="25">
        <f t="shared" si="4"/>
        <v>13702.999999999998</v>
      </c>
      <c r="I9" s="25">
        <f t="shared" si="4"/>
        <v>14456.800000000001</v>
      </c>
      <c r="J9" s="25">
        <f t="shared" si="4"/>
        <v>14424.699999999999</v>
      </c>
      <c r="K9" s="25">
        <f t="shared" si="4"/>
        <v>14960.800000000001</v>
      </c>
      <c r="L9" s="25">
        <f t="shared" si="4"/>
        <v>15971.900000000001</v>
      </c>
      <c r="M9" s="25">
        <f t="shared" si="4"/>
        <v>16346.900000000001</v>
      </c>
      <c r="N9" s="25">
        <f t="shared" si="4"/>
        <v>13379.400000000001</v>
      </c>
      <c r="O9" s="25">
        <f>+O11+O12+O18</f>
        <v>171049.9</v>
      </c>
      <c r="P9" s="25">
        <f t="shared" ref="P9:AA9" si="5">+P11+P12+P18</f>
        <v>13681.399999999998</v>
      </c>
      <c r="Q9" s="25">
        <f t="shared" si="5"/>
        <v>13368.4</v>
      </c>
      <c r="R9" s="25">
        <f t="shared" si="5"/>
        <v>13909.5</v>
      </c>
      <c r="S9" s="25">
        <f t="shared" si="5"/>
        <v>15639.199999999999</v>
      </c>
      <c r="T9" s="25">
        <f t="shared" si="5"/>
        <v>16339.4</v>
      </c>
      <c r="U9" s="25">
        <f t="shared" si="5"/>
        <v>15318.6</v>
      </c>
      <c r="V9" s="25">
        <f t="shared" si="5"/>
        <v>17364.900000000001</v>
      </c>
      <c r="W9" s="25">
        <f t="shared" si="5"/>
        <v>16961.300000000003</v>
      </c>
      <c r="X9" s="25">
        <f t="shared" si="5"/>
        <v>17291.400000000001</v>
      </c>
      <c r="Y9" s="25">
        <f t="shared" si="5"/>
        <v>18579.8</v>
      </c>
      <c r="Z9" s="25">
        <f t="shared" si="5"/>
        <v>17384</v>
      </c>
      <c r="AA9" s="25">
        <f t="shared" si="5"/>
        <v>16214.499999999998</v>
      </c>
      <c r="AB9" s="25">
        <f>+AB10+AB12+AB18</f>
        <v>192052.39999999997</v>
      </c>
      <c r="AC9" s="25">
        <f t="shared" si="2"/>
        <v>21002.499999999971</v>
      </c>
      <c r="AD9" s="23">
        <f t="shared" si="3"/>
        <v>12.278580694873234</v>
      </c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2:50" ht="18" customHeight="1" x14ac:dyDescent="0.2">
      <c r="B10" s="26" t="s">
        <v>20</v>
      </c>
      <c r="C10" s="25">
        <f t="shared" ref="C10:AA10" si="6">+C11</f>
        <v>11788</v>
      </c>
      <c r="D10" s="25">
        <f t="shared" si="6"/>
        <v>10998.1</v>
      </c>
      <c r="E10" s="25">
        <f t="shared" si="6"/>
        <v>12652.4</v>
      </c>
      <c r="F10" s="25">
        <f t="shared" si="6"/>
        <v>11007.4</v>
      </c>
      <c r="G10" s="25">
        <f t="shared" si="6"/>
        <v>12549</v>
      </c>
      <c r="H10" s="25">
        <f t="shared" si="6"/>
        <v>11983.8</v>
      </c>
      <c r="I10" s="25">
        <f t="shared" si="6"/>
        <v>12639.7</v>
      </c>
      <c r="J10" s="25">
        <f t="shared" si="6"/>
        <v>12558.3</v>
      </c>
      <c r="K10" s="25">
        <f t="shared" si="6"/>
        <v>12810.7</v>
      </c>
      <c r="L10" s="25">
        <f t="shared" si="6"/>
        <v>13720.7</v>
      </c>
      <c r="M10" s="25">
        <f t="shared" si="6"/>
        <v>13782.2</v>
      </c>
      <c r="N10" s="25">
        <f t="shared" si="6"/>
        <v>11615.7</v>
      </c>
      <c r="O10" s="23">
        <f>+O11</f>
        <v>148106</v>
      </c>
      <c r="P10" s="25">
        <f t="shared" si="6"/>
        <v>12143.8</v>
      </c>
      <c r="Q10" s="25">
        <f t="shared" si="6"/>
        <v>11627.3</v>
      </c>
      <c r="R10" s="25">
        <f t="shared" si="6"/>
        <v>12121.5</v>
      </c>
      <c r="S10" s="25">
        <f t="shared" si="6"/>
        <v>13533.5</v>
      </c>
      <c r="T10" s="25">
        <f t="shared" si="6"/>
        <v>14109.6</v>
      </c>
      <c r="U10" s="25">
        <f t="shared" si="6"/>
        <v>13452.3</v>
      </c>
      <c r="V10" s="25">
        <f t="shared" si="6"/>
        <v>15214</v>
      </c>
      <c r="W10" s="25">
        <f t="shared" si="6"/>
        <v>14723.4</v>
      </c>
      <c r="X10" s="25">
        <f t="shared" si="6"/>
        <v>15003.8</v>
      </c>
      <c r="Y10" s="25">
        <f t="shared" si="6"/>
        <v>16077.1</v>
      </c>
      <c r="Z10" s="25">
        <f t="shared" si="6"/>
        <v>14969</v>
      </c>
      <c r="AA10" s="25">
        <f t="shared" si="6"/>
        <v>14162.8</v>
      </c>
      <c r="AB10" s="23">
        <f>+AB11</f>
        <v>167138.09999999998</v>
      </c>
      <c r="AC10" s="25">
        <f t="shared" si="2"/>
        <v>19032.099999999977</v>
      </c>
      <c r="AD10" s="23">
        <f t="shared" si="3"/>
        <v>12.850323417012124</v>
      </c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2:50" ht="18" customHeight="1" x14ac:dyDescent="0.2">
      <c r="B11" s="27" t="s">
        <v>21</v>
      </c>
      <c r="C11" s="28">
        <v>11788</v>
      </c>
      <c r="D11" s="28">
        <v>10998.1</v>
      </c>
      <c r="E11" s="28">
        <v>12652.4</v>
      </c>
      <c r="F11" s="28">
        <v>11007.4</v>
      </c>
      <c r="G11" s="28">
        <v>12549</v>
      </c>
      <c r="H11" s="29">
        <v>11983.8</v>
      </c>
      <c r="I11" s="29">
        <v>12639.7</v>
      </c>
      <c r="J11" s="29">
        <v>12558.3</v>
      </c>
      <c r="K11" s="29">
        <v>12810.7</v>
      </c>
      <c r="L11" s="29">
        <v>13720.7</v>
      </c>
      <c r="M11" s="29">
        <v>13782.2</v>
      </c>
      <c r="N11" s="29">
        <v>11615.7</v>
      </c>
      <c r="O11" s="29">
        <f>SUM(C11:N11)</f>
        <v>148106</v>
      </c>
      <c r="P11" s="28">
        <f>+[41]PP!P27</f>
        <v>12143.8</v>
      </c>
      <c r="Q11" s="28">
        <f>+[41]PP!Q27</f>
        <v>11627.3</v>
      </c>
      <c r="R11" s="28">
        <f>+[41]PP!R27</f>
        <v>12121.5</v>
      </c>
      <c r="S11" s="28">
        <f>+[41]PP!S27</f>
        <v>13533.5</v>
      </c>
      <c r="T11" s="28">
        <f>+[41]PP!T27</f>
        <v>14109.6</v>
      </c>
      <c r="U11" s="28">
        <f>+[41]PP!U27</f>
        <v>13452.3</v>
      </c>
      <c r="V11" s="28">
        <f>+[41]PP!V27</f>
        <v>15214</v>
      </c>
      <c r="W11" s="28">
        <f>+[41]PP!W27</f>
        <v>14723.4</v>
      </c>
      <c r="X11" s="28">
        <f>+[41]PP!X27</f>
        <v>15003.8</v>
      </c>
      <c r="Y11" s="28">
        <f>+[41]PP!Y27</f>
        <v>16077.1</v>
      </c>
      <c r="Z11" s="28">
        <f>+[41]PP!Z27</f>
        <v>14969</v>
      </c>
      <c r="AA11" s="28">
        <f>+[41]PP!AA27</f>
        <v>14162.8</v>
      </c>
      <c r="AB11" s="29">
        <f>SUM(P11:AA11)</f>
        <v>167138.09999999998</v>
      </c>
      <c r="AC11" s="28">
        <f t="shared" si="2"/>
        <v>19032.099999999977</v>
      </c>
      <c r="AD11" s="29">
        <f t="shared" si="3"/>
        <v>12.850323417012124</v>
      </c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2:50" ht="18" customHeight="1" x14ac:dyDescent="0.2">
      <c r="B12" s="4" t="s">
        <v>22</v>
      </c>
      <c r="C12" s="30">
        <f t="shared" ref="C12:N12" si="7">SUM(C13:C17)</f>
        <v>1572.6</v>
      </c>
      <c r="D12" s="30">
        <f t="shared" si="7"/>
        <v>1588.8999999999999</v>
      </c>
      <c r="E12" s="30">
        <f t="shared" si="7"/>
        <v>1998.4999999999998</v>
      </c>
      <c r="F12" s="30">
        <f t="shared" si="7"/>
        <v>1606</v>
      </c>
      <c r="G12" s="30">
        <f t="shared" si="7"/>
        <v>1897.3999999999999</v>
      </c>
      <c r="H12" s="30">
        <f t="shared" si="7"/>
        <v>1662.8999999999999</v>
      </c>
      <c r="I12" s="30">
        <f t="shared" si="7"/>
        <v>1771.8999999999999</v>
      </c>
      <c r="J12" s="30">
        <f t="shared" si="7"/>
        <v>1828.8</v>
      </c>
      <c r="K12" s="30">
        <f t="shared" si="7"/>
        <v>2110.4</v>
      </c>
      <c r="L12" s="30">
        <f t="shared" si="7"/>
        <v>2208.1</v>
      </c>
      <c r="M12" s="30">
        <f t="shared" si="7"/>
        <v>2529.1</v>
      </c>
      <c r="N12" s="30">
        <f t="shared" si="7"/>
        <v>1729.5000000000002</v>
      </c>
      <c r="O12" s="30">
        <f>SUM(O13:O17)</f>
        <v>22504.100000000002</v>
      </c>
      <c r="P12" s="30">
        <f t="shared" ref="P12:AA12" si="8">SUM(P13:P17)</f>
        <v>1497.8000000000002</v>
      </c>
      <c r="Q12" s="30">
        <f t="shared" si="8"/>
        <v>1702.6000000000001</v>
      </c>
      <c r="R12" s="30">
        <f t="shared" si="8"/>
        <v>1744.7999999999997</v>
      </c>
      <c r="S12" s="30">
        <f t="shared" si="8"/>
        <v>2064.9</v>
      </c>
      <c r="T12" s="30">
        <f t="shared" si="8"/>
        <v>2183</v>
      </c>
      <c r="U12" s="30">
        <f t="shared" si="8"/>
        <v>1783.7</v>
      </c>
      <c r="V12" s="30">
        <f t="shared" si="8"/>
        <v>2088.4</v>
      </c>
      <c r="W12" s="30">
        <f t="shared" si="8"/>
        <v>2197.5</v>
      </c>
      <c r="X12" s="30">
        <f t="shared" si="8"/>
        <v>2252.6000000000004</v>
      </c>
      <c r="Y12" s="30">
        <f t="shared" si="8"/>
        <v>2449.6999999999998</v>
      </c>
      <c r="Z12" s="30">
        <f t="shared" si="8"/>
        <v>2366.8999999999996</v>
      </c>
      <c r="AA12" s="30">
        <f t="shared" si="8"/>
        <v>2008.7999999999997</v>
      </c>
      <c r="AB12" s="30">
        <f>SUM(AB13:AB17)</f>
        <v>24340.699999999993</v>
      </c>
      <c r="AC12" s="30">
        <f t="shared" si="2"/>
        <v>1836.5999999999913</v>
      </c>
      <c r="AD12" s="31">
        <f t="shared" si="3"/>
        <v>8.1611795183988303</v>
      </c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2:50" ht="18" customHeight="1" x14ac:dyDescent="0.2">
      <c r="B13" s="32" t="s">
        <v>23</v>
      </c>
      <c r="C13" s="28">
        <v>1153.3</v>
      </c>
      <c r="D13" s="28">
        <v>1182.5999999999999</v>
      </c>
      <c r="E13" s="28">
        <v>1416</v>
      </c>
      <c r="F13" s="28">
        <v>1154.7</v>
      </c>
      <c r="G13" s="28">
        <v>1189.7</v>
      </c>
      <c r="H13" s="29">
        <v>1096.8</v>
      </c>
      <c r="I13" s="29">
        <v>1109.0999999999999</v>
      </c>
      <c r="J13" s="29">
        <v>1075.2</v>
      </c>
      <c r="K13" s="29">
        <v>1357.7</v>
      </c>
      <c r="L13" s="29">
        <v>1416.7</v>
      </c>
      <c r="M13" s="29">
        <v>1578.9</v>
      </c>
      <c r="N13" s="29">
        <v>1327.4</v>
      </c>
      <c r="O13" s="29">
        <f t="shared" ref="O13:O18" si="9">SUM(C13:N13)</f>
        <v>15058.1</v>
      </c>
      <c r="P13" s="28">
        <v>952</v>
      </c>
      <c r="Q13" s="28">
        <v>1136</v>
      </c>
      <c r="R13" s="28">
        <v>1252.5</v>
      </c>
      <c r="S13" s="28">
        <v>1463.1</v>
      </c>
      <c r="T13" s="28">
        <v>1420.4</v>
      </c>
      <c r="U13" s="29">
        <v>1113.5</v>
      </c>
      <c r="V13" s="29">
        <v>1333.8</v>
      </c>
      <c r="W13" s="29">
        <v>1381.8</v>
      </c>
      <c r="X13" s="29">
        <v>1366</v>
      </c>
      <c r="Y13" s="29">
        <v>1623</v>
      </c>
      <c r="Z13" s="29">
        <v>1594.8</v>
      </c>
      <c r="AA13" s="29">
        <v>1478.3</v>
      </c>
      <c r="AB13" s="29">
        <f t="shared" ref="AB13:AB18" si="10">SUM(P13:AA13)</f>
        <v>16115.199999999997</v>
      </c>
      <c r="AC13" s="28">
        <f t="shared" si="2"/>
        <v>1057.0999999999967</v>
      </c>
      <c r="AD13" s="29">
        <f t="shared" si="3"/>
        <v>7.0201419833843355</v>
      </c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2:50" ht="18" customHeight="1" x14ac:dyDescent="0.2">
      <c r="B14" s="32" t="s">
        <v>24</v>
      </c>
      <c r="C14" s="28">
        <v>126.4</v>
      </c>
      <c r="D14" s="28">
        <v>135.9</v>
      </c>
      <c r="E14" s="28">
        <v>177.6</v>
      </c>
      <c r="F14" s="28">
        <v>168.9</v>
      </c>
      <c r="G14" s="28">
        <v>290.3</v>
      </c>
      <c r="H14" s="29">
        <v>200.3</v>
      </c>
      <c r="I14" s="29">
        <v>186.7</v>
      </c>
      <c r="J14" s="29">
        <v>265.39999999999998</v>
      </c>
      <c r="K14" s="29">
        <v>285.3</v>
      </c>
      <c r="L14" s="29">
        <v>266.39999999999998</v>
      </c>
      <c r="M14" s="29">
        <v>432.8</v>
      </c>
      <c r="N14" s="29">
        <v>58.8</v>
      </c>
      <c r="O14" s="29">
        <f t="shared" si="9"/>
        <v>2594.8000000000002</v>
      </c>
      <c r="P14" s="28">
        <v>106.7</v>
      </c>
      <c r="Q14" s="28">
        <v>185.4</v>
      </c>
      <c r="R14" s="28">
        <v>169.1</v>
      </c>
      <c r="S14" s="28">
        <v>188.9</v>
      </c>
      <c r="T14" s="28">
        <v>248.4</v>
      </c>
      <c r="U14" s="29">
        <v>187.8</v>
      </c>
      <c r="V14" s="29">
        <v>219.6</v>
      </c>
      <c r="W14" s="29">
        <v>278.60000000000002</v>
      </c>
      <c r="X14" s="29">
        <v>296.5</v>
      </c>
      <c r="Y14" s="29">
        <v>251.9</v>
      </c>
      <c r="Z14" s="29">
        <v>196.6</v>
      </c>
      <c r="AA14" s="29">
        <v>77.8</v>
      </c>
      <c r="AB14" s="29">
        <f t="shared" si="10"/>
        <v>2407.3000000000002</v>
      </c>
      <c r="AC14" s="28">
        <f t="shared" si="2"/>
        <v>-187.5</v>
      </c>
      <c r="AD14" s="29">
        <f t="shared" si="3"/>
        <v>-7.2259904424233081</v>
      </c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2:50" ht="18" customHeight="1" x14ac:dyDescent="0.2">
      <c r="B15" s="32" t="s">
        <v>36</v>
      </c>
      <c r="C15" s="28">
        <v>167.8</v>
      </c>
      <c r="D15" s="33">
        <v>155.1</v>
      </c>
      <c r="E15" s="33">
        <v>203.6</v>
      </c>
      <c r="F15" s="33">
        <v>173.8</v>
      </c>
      <c r="G15" s="33">
        <v>238.3</v>
      </c>
      <c r="H15" s="34">
        <v>199.2</v>
      </c>
      <c r="I15" s="34">
        <v>260.39999999999998</v>
      </c>
      <c r="J15" s="34">
        <v>356</v>
      </c>
      <c r="K15" s="34">
        <v>299</v>
      </c>
      <c r="L15" s="34">
        <v>362.7</v>
      </c>
      <c r="M15" s="34">
        <v>344.9</v>
      </c>
      <c r="N15" s="34">
        <v>191.4</v>
      </c>
      <c r="O15" s="29">
        <f t="shared" si="9"/>
        <v>2952.2</v>
      </c>
      <c r="P15" s="28">
        <v>241.4</v>
      </c>
      <c r="Q15" s="33">
        <v>211.9</v>
      </c>
      <c r="R15" s="33">
        <v>193.1</v>
      </c>
      <c r="S15" s="33">
        <v>258.2</v>
      </c>
      <c r="T15" s="33">
        <v>334.8</v>
      </c>
      <c r="U15" s="34">
        <v>291.2</v>
      </c>
      <c r="V15" s="34">
        <v>361.6</v>
      </c>
      <c r="W15" s="34">
        <v>344.2</v>
      </c>
      <c r="X15" s="34">
        <v>447.8</v>
      </c>
      <c r="Y15" s="34">
        <v>388.1</v>
      </c>
      <c r="Z15" s="34">
        <v>394.5</v>
      </c>
      <c r="AA15" s="34">
        <v>293.60000000000002</v>
      </c>
      <c r="AB15" s="29">
        <f t="shared" si="10"/>
        <v>3760.3999999999996</v>
      </c>
      <c r="AC15" s="28">
        <f t="shared" si="2"/>
        <v>808.19999999999982</v>
      </c>
      <c r="AD15" s="29">
        <f t="shared" si="3"/>
        <v>27.376194024795065</v>
      </c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2:50" s="36" customFormat="1" ht="18" customHeight="1" x14ac:dyDescent="0.2">
      <c r="B16" s="35" t="s">
        <v>37</v>
      </c>
      <c r="C16" s="33">
        <v>125.1</v>
      </c>
      <c r="D16" s="28">
        <v>115.3</v>
      </c>
      <c r="E16" s="28">
        <v>201.3</v>
      </c>
      <c r="F16" s="28">
        <v>108.6</v>
      </c>
      <c r="G16" s="28">
        <v>179.1</v>
      </c>
      <c r="H16" s="29">
        <v>166.6</v>
      </c>
      <c r="I16" s="29">
        <v>215.7</v>
      </c>
      <c r="J16" s="29">
        <v>132.19999999999999</v>
      </c>
      <c r="K16" s="29">
        <v>168.4</v>
      </c>
      <c r="L16" s="29">
        <v>162.30000000000001</v>
      </c>
      <c r="M16" s="29">
        <v>172.5</v>
      </c>
      <c r="N16" s="29">
        <v>151.9</v>
      </c>
      <c r="O16" s="29">
        <f t="shared" si="9"/>
        <v>1899.0000000000002</v>
      </c>
      <c r="P16" s="33">
        <v>197.7</v>
      </c>
      <c r="Q16" s="28">
        <v>169.3</v>
      </c>
      <c r="R16" s="28">
        <v>130.1</v>
      </c>
      <c r="S16" s="28">
        <v>154.69999999999999</v>
      </c>
      <c r="T16" s="28">
        <v>179.4</v>
      </c>
      <c r="U16" s="29">
        <v>191.2</v>
      </c>
      <c r="V16" s="29">
        <v>173.4</v>
      </c>
      <c r="W16" s="29">
        <v>192.9</v>
      </c>
      <c r="X16" s="29">
        <v>142.30000000000001</v>
      </c>
      <c r="Y16" s="29">
        <v>186.7</v>
      </c>
      <c r="Z16" s="29">
        <v>181</v>
      </c>
      <c r="AA16" s="29">
        <v>159.1</v>
      </c>
      <c r="AB16" s="29">
        <f t="shared" si="10"/>
        <v>2057.8000000000002</v>
      </c>
      <c r="AC16" s="28">
        <f t="shared" si="2"/>
        <v>158.79999999999995</v>
      </c>
      <c r="AD16" s="29">
        <f t="shared" si="3"/>
        <v>8.3622959452343295</v>
      </c>
    </row>
    <row r="17" spans="1:50" ht="18" customHeight="1" x14ac:dyDescent="0.2">
      <c r="B17" s="32" t="s">
        <v>19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f t="shared" si="9"/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9">
        <v>0</v>
      </c>
      <c r="V17" s="29">
        <v>0</v>
      </c>
      <c r="W17" s="29">
        <v>0</v>
      </c>
      <c r="X17" s="29">
        <v>0</v>
      </c>
      <c r="Y17" s="29">
        <v>0</v>
      </c>
      <c r="Z17" s="29">
        <v>0</v>
      </c>
      <c r="AA17" s="29">
        <v>0</v>
      </c>
      <c r="AB17" s="29">
        <f t="shared" si="10"/>
        <v>0</v>
      </c>
      <c r="AC17" s="37">
        <f t="shared" si="2"/>
        <v>0</v>
      </c>
      <c r="AD17" s="29">
        <v>0</v>
      </c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ht="18" customHeight="1" x14ac:dyDescent="0.2">
      <c r="B18" s="38" t="s">
        <v>25</v>
      </c>
      <c r="C18" s="30">
        <v>31.6</v>
      </c>
      <c r="D18" s="30">
        <v>29.2</v>
      </c>
      <c r="E18" s="30">
        <v>27.5</v>
      </c>
      <c r="F18" s="30">
        <v>22.7</v>
      </c>
      <c r="G18" s="30">
        <v>37.1</v>
      </c>
      <c r="H18" s="31">
        <v>56.3</v>
      </c>
      <c r="I18" s="31">
        <v>45.2</v>
      </c>
      <c r="J18" s="31">
        <v>37.6</v>
      </c>
      <c r="K18" s="31">
        <v>39.700000000000003</v>
      </c>
      <c r="L18" s="31">
        <v>43.1</v>
      </c>
      <c r="M18" s="31">
        <v>35.6</v>
      </c>
      <c r="N18" s="31">
        <v>34.200000000000003</v>
      </c>
      <c r="O18" s="31">
        <f t="shared" si="9"/>
        <v>439.8</v>
      </c>
      <c r="P18" s="30">
        <v>39.799999999999997</v>
      </c>
      <c r="Q18" s="30">
        <v>38.5</v>
      </c>
      <c r="R18" s="30">
        <v>43.2</v>
      </c>
      <c r="S18" s="30">
        <v>40.799999999999997</v>
      </c>
      <c r="T18" s="30">
        <v>46.8</v>
      </c>
      <c r="U18" s="31">
        <v>82.6</v>
      </c>
      <c r="V18" s="31">
        <v>62.5</v>
      </c>
      <c r="W18" s="31">
        <v>40.4</v>
      </c>
      <c r="X18" s="31">
        <v>35</v>
      </c>
      <c r="Y18" s="31">
        <v>53</v>
      </c>
      <c r="Z18" s="31">
        <v>48.1</v>
      </c>
      <c r="AA18" s="31">
        <v>42.9</v>
      </c>
      <c r="AB18" s="31">
        <f t="shared" si="10"/>
        <v>573.6</v>
      </c>
      <c r="AC18" s="30">
        <f t="shared" si="2"/>
        <v>133.80000000000001</v>
      </c>
      <c r="AD18" s="31">
        <f t="shared" si="3"/>
        <v>30.422919508867668</v>
      </c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ht="18" customHeight="1" x14ac:dyDescent="0.2">
      <c r="B19" s="7" t="s">
        <v>38</v>
      </c>
      <c r="C19" s="30">
        <f t="shared" ref="C19:N19" si="11">+C20+C22</f>
        <v>3685.3999999999996</v>
      </c>
      <c r="D19" s="30">
        <f t="shared" si="11"/>
        <v>3539</v>
      </c>
      <c r="E19" s="30">
        <f t="shared" si="11"/>
        <v>3997.2999999999997</v>
      </c>
      <c r="F19" s="30">
        <f t="shared" si="11"/>
        <v>3681.7</v>
      </c>
      <c r="G19" s="30">
        <f t="shared" si="11"/>
        <v>4245.1000000000004</v>
      </c>
      <c r="H19" s="30">
        <f t="shared" si="11"/>
        <v>4031.1</v>
      </c>
      <c r="I19" s="30">
        <f t="shared" si="11"/>
        <v>4414.7</v>
      </c>
      <c r="J19" s="30">
        <f t="shared" si="11"/>
        <v>4300.5</v>
      </c>
      <c r="K19" s="30">
        <f t="shared" si="11"/>
        <v>4699.4000000000005</v>
      </c>
      <c r="L19" s="30">
        <f t="shared" si="11"/>
        <v>5069.7</v>
      </c>
      <c r="M19" s="30">
        <f t="shared" si="11"/>
        <v>5055.9000000000005</v>
      </c>
      <c r="N19" s="30">
        <f t="shared" si="11"/>
        <v>4282.9000000000005</v>
      </c>
      <c r="O19" s="30">
        <f>+O20+O22</f>
        <v>51002.700000000004</v>
      </c>
      <c r="P19" s="30">
        <f t="shared" ref="P19:Z19" si="12">+P20+P22</f>
        <v>4322.5999999999995</v>
      </c>
      <c r="Q19" s="30">
        <f t="shared" si="12"/>
        <v>3846</v>
      </c>
      <c r="R19" s="30">
        <f t="shared" si="12"/>
        <v>4223.8999999999996</v>
      </c>
      <c r="S19" s="30">
        <f t="shared" si="12"/>
        <v>4635.8</v>
      </c>
      <c r="T19" s="30">
        <f t="shared" si="12"/>
        <v>4874.7</v>
      </c>
      <c r="U19" s="30">
        <f t="shared" si="12"/>
        <v>4777.0999999999995</v>
      </c>
      <c r="V19" s="30">
        <f t="shared" si="12"/>
        <v>5440.9000000000005</v>
      </c>
      <c r="W19" s="30">
        <f t="shared" si="12"/>
        <v>5152.1000000000004</v>
      </c>
      <c r="X19" s="30">
        <f t="shared" si="12"/>
        <v>5638.8</v>
      </c>
      <c r="Y19" s="30">
        <f t="shared" si="12"/>
        <v>5825.5999999999995</v>
      </c>
      <c r="Z19" s="30">
        <f t="shared" si="12"/>
        <v>5550.3</v>
      </c>
      <c r="AA19" s="30">
        <f>+AA20+AA22</f>
        <v>5843</v>
      </c>
      <c r="AB19" s="30">
        <f>+AB20+AB22</f>
        <v>60130.799999999996</v>
      </c>
      <c r="AC19" s="30">
        <f t="shared" si="2"/>
        <v>9128.0999999999913</v>
      </c>
      <c r="AD19" s="31">
        <f t="shared" si="3"/>
        <v>17.897287790646359</v>
      </c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ht="18" customHeight="1" x14ac:dyDescent="0.2">
      <c r="B20" s="26" t="s">
        <v>39</v>
      </c>
      <c r="C20" s="30">
        <f>+C21</f>
        <v>3654.2</v>
      </c>
      <c r="D20" s="30">
        <f t="shared" ref="D20:N20" si="13">+D21</f>
        <v>3516.3</v>
      </c>
      <c r="E20" s="30">
        <f t="shared" si="13"/>
        <v>3973.2</v>
      </c>
      <c r="F20" s="30">
        <f t="shared" si="13"/>
        <v>3658.7</v>
      </c>
      <c r="G20" s="30">
        <f t="shared" si="13"/>
        <v>4217.5</v>
      </c>
      <c r="H20" s="30">
        <f t="shared" si="13"/>
        <v>4011.4</v>
      </c>
      <c r="I20" s="30">
        <f t="shared" si="13"/>
        <v>4393.7</v>
      </c>
      <c r="J20" s="30">
        <f t="shared" si="13"/>
        <v>4278.6000000000004</v>
      </c>
      <c r="K20" s="30">
        <f t="shared" si="13"/>
        <v>4688.3</v>
      </c>
      <c r="L20" s="30">
        <f t="shared" si="13"/>
        <v>5068.2</v>
      </c>
      <c r="M20" s="30">
        <f t="shared" si="13"/>
        <v>5054.3</v>
      </c>
      <c r="N20" s="30">
        <f t="shared" si="13"/>
        <v>4280.6000000000004</v>
      </c>
      <c r="O20" s="30">
        <f>+O21</f>
        <v>50795.000000000007</v>
      </c>
      <c r="P20" s="30">
        <f>+P21</f>
        <v>4321.2</v>
      </c>
      <c r="Q20" s="30">
        <f t="shared" ref="Q20:AC20" si="14">+Q21</f>
        <v>3844.4</v>
      </c>
      <c r="R20" s="30">
        <f t="shared" si="14"/>
        <v>4222.8999999999996</v>
      </c>
      <c r="S20" s="30">
        <f t="shared" si="14"/>
        <v>4632.6000000000004</v>
      </c>
      <c r="T20" s="30">
        <f t="shared" si="14"/>
        <v>4872.3</v>
      </c>
      <c r="U20" s="30">
        <f t="shared" si="14"/>
        <v>4775.2</v>
      </c>
      <c r="V20" s="30">
        <f t="shared" si="14"/>
        <v>5439.6</v>
      </c>
      <c r="W20" s="30">
        <f t="shared" si="14"/>
        <v>5150.5</v>
      </c>
      <c r="X20" s="30">
        <f t="shared" si="14"/>
        <v>5637.5</v>
      </c>
      <c r="Y20" s="30">
        <f t="shared" si="14"/>
        <v>5823.7</v>
      </c>
      <c r="Z20" s="30">
        <f t="shared" si="14"/>
        <v>5548.8</v>
      </c>
      <c r="AA20" s="30">
        <f t="shared" si="14"/>
        <v>5841.7</v>
      </c>
      <c r="AB20" s="30">
        <f>+AB21</f>
        <v>60110.399999999994</v>
      </c>
      <c r="AC20" s="30">
        <f t="shared" si="14"/>
        <v>9315.3999999999869</v>
      </c>
      <c r="AD20" s="31">
        <f t="shared" si="3"/>
        <v>18.339206614824267</v>
      </c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ht="18" customHeight="1" x14ac:dyDescent="0.2">
      <c r="B21" s="5" t="s">
        <v>40</v>
      </c>
      <c r="C21" s="28">
        <v>3654.2</v>
      </c>
      <c r="D21" s="28">
        <v>3516.3</v>
      </c>
      <c r="E21" s="28">
        <v>3973.2</v>
      </c>
      <c r="F21" s="28">
        <v>3658.7</v>
      </c>
      <c r="G21" s="28">
        <v>4217.5</v>
      </c>
      <c r="H21" s="29">
        <v>4011.4</v>
      </c>
      <c r="I21" s="29">
        <v>4393.7</v>
      </c>
      <c r="J21" s="29">
        <v>4278.6000000000004</v>
      </c>
      <c r="K21" s="29">
        <v>4688.3</v>
      </c>
      <c r="L21" s="29">
        <v>5068.2</v>
      </c>
      <c r="M21" s="29">
        <v>5054.3</v>
      </c>
      <c r="N21" s="29">
        <v>4280.6000000000004</v>
      </c>
      <c r="O21" s="29">
        <f>SUM(C21:N21)</f>
        <v>50795.000000000007</v>
      </c>
      <c r="P21" s="28">
        <f>+[41]PP!P49</f>
        <v>4321.2</v>
      </c>
      <c r="Q21" s="28">
        <f>+[41]PP!Q49</f>
        <v>3844.4</v>
      </c>
      <c r="R21" s="28">
        <f>+[41]PP!R49</f>
        <v>4222.8999999999996</v>
      </c>
      <c r="S21" s="28">
        <f>+[41]PP!S49</f>
        <v>4632.6000000000004</v>
      </c>
      <c r="T21" s="28">
        <f>+[41]PP!T49</f>
        <v>4872.3</v>
      </c>
      <c r="U21" s="28">
        <f>+[41]PP!U49</f>
        <v>4775.2</v>
      </c>
      <c r="V21" s="28">
        <f>+[41]PP!V49</f>
        <v>5439.6</v>
      </c>
      <c r="W21" s="28">
        <f>+[41]PP!W49</f>
        <v>5150.5</v>
      </c>
      <c r="X21" s="28">
        <f>+[41]PP!X49</f>
        <v>5637.5</v>
      </c>
      <c r="Y21" s="28">
        <f>+[41]PP!Y49</f>
        <v>5823.7</v>
      </c>
      <c r="Z21" s="28">
        <f>+[41]PP!Z49</f>
        <v>5548.8</v>
      </c>
      <c r="AA21" s="28">
        <f>+[41]PP!AA49</f>
        <v>5841.7</v>
      </c>
      <c r="AB21" s="29">
        <f>SUM(P21:AA21)</f>
        <v>60110.399999999994</v>
      </c>
      <c r="AC21" s="28">
        <f t="shared" ref="AC21:AC32" si="15">+AB21-O21</f>
        <v>9315.3999999999869</v>
      </c>
      <c r="AD21" s="29">
        <f t="shared" si="3"/>
        <v>18.339206614824267</v>
      </c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ht="18" customHeight="1" x14ac:dyDescent="0.2">
      <c r="B22" s="26" t="s">
        <v>41</v>
      </c>
      <c r="C22" s="25">
        <f t="shared" ref="C22:N22" si="16">+C23+C24</f>
        <v>31.2</v>
      </c>
      <c r="D22" s="25">
        <f t="shared" si="16"/>
        <v>22.7</v>
      </c>
      <c r="E22" s="25">
        <f t="shared" si="16"/>
        <v>24.099999999999998</v>
      </c>
      <c r="F22" s="25">
        <f t="shared" si="16"/>
        <v>23</v>
      </c>
      <c r="G22" s="25">
        <f t="shared" si="16"/>
        <v>27.6</v>
      </c>
      <c r="H22" s="25">
        <f t="shared" si="16"/>
        <v>19.7</v>
      </c>
      <c r="I22" s="25">
        <f t="shared" si="16"/>
        <v>21</v>
      </c>
      <c r="J22" s="25">
        <f t="shared" si="16"/>
        <v>21.9</v>
      </c>
      <c r="K22" s="25">
        <f t="shared" si="16"/>
        <v>11.1</v>
      </c>
      <c r="L22" s="25">
        <f t="shared" si="16"/>
        <v>1.5</v>
      </c>
      <c r="M22" s="25">
        <f t="shared" si="16"/>
        <v>1.6</v>
      </c>
      <c r="N22" s="25">
        <f t="shared" si="16"/>
        <v>2.2999999999999998</v>
      </c>
      <c r="O22" s="23">
        <f>+O23+O24</f>
        <v>207.7</v>
      </c>
      <c r="P22" s="25">
        <f t="shared" ref="P22:AA22" si="17">+P23+P24</f>
        <v>1.4</v>
      </c>
      <c r="Q22" s="25">
        <f t="shared" si="17"/>
        <v>1.6</v>
      </c>
      <c r="R22" s="25">
        <f t="shared" si="17"/>
        <v>1</v>
      </c>
      <c r="S22" s="25">
        <f t="shared" si="17"/>
        <v>3.2</v>
      </c>
      <c r="T22" s="25">
        <f t="shared" si="17"/>
        <v>2.4</v>
      </c>
      <c r="U22" s="25">
        <f t="shared" si="17"/>
        <v>1.9</v>
      </c>
      <c r="V22" s="25">
        <f t="shared" si="17"/>
        <v>1.3</v>
      </c>
      <c r="W22" s="25">
        <f t="shared" si="17"/>
        <v>1.6</v>
      </c>
      <c r="X22" s="25">
        <f t="shared" si="17"/>
        <v>1.3</v>
      </c>
      <c r="Y22" s="25">
        <f t="shared" si="17"/>
        <v>1.9</v>
      </c>
      <c r="Z22" s="25">
        <f t="shared" si="17"/>
        <v>1.5</v>
      </c>
      <c r="AA22" s="25">
        <f t="shared" si="17"/>
        <v>1.3</v>
      </c>
      <c r="AB22" s="23">
        <f>+AB23+AB24</f>
        <v>20.399999999999999</v>
      </c>
      <c r="AC22" s="25">
        <f t="shared" si="15"/>
        <v>-187.29999999999998</v>
      </c>
      <c r="AD22" s="23">
        <f t="shared" si="3"/>
        <v>-90.178141550312958</v>
      </c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ht="18" customHeight="1" x14ac:dyDescent="0.2">
      <c r="B23" s="5" t="s">
        <v>42</v>
      </c>
      <c r="C23" s="39">
        <v>29.8</v>
      </c>
      <c r="D23" s="39">
        <v>21.2</v>
      </c>
      <c r="E23" s="39">
        <v>22.9</v>
      </c>
      <c r="F23" s="39">
        <v>21.8</v>
      </c>
      <c r="G23" s="39">
        <v>25.5</v>
      </c>
      <c r="H23" s="6">
        <v>18</v>
      </c>
      <c r="I23" s="6">
        <v>20.399999999999999</v>
      </c>
      <c r="J23" s="6">
        <v>20.399999999999999</v>
      </c>
      <c r="K23" s="6">
        <v>10.199999999999999</v>
      </c>
      <c r="L23" s="6">
        <v>0</v>
      </c>
      <c r="M23" s="6">
        <v>0</v>
      </c>
      <c r="N23" s="6">
        <v>0.7</v>
      </c>
      <c r="O23" s="29">
        <f>SUM(C23:N23)</f>
        <v>190.89999999999998</v>
      </c>
      <c r="P23" s="39">
        <v>0.5</v>
      </c>
      <c r="Q23" s="39">
        <v>0.5</v>
      </c>
      <c r="R23" s="39">
        <v>0.4</v>
      </c>
      <c r="S23" s="39">
        <v>0.7</v>
      </c>
      <c r="T23" s="39">
        <v>0.6</v>
      </c>
      <c r="U23" s="6">
        <v>0.5</v>
      </c>
      <c r="V23" s="6">
        <v>0.5</v>
      </c>
      <c r="W23" s="6">
        <v>0.4</v>
      </c>
      <c r="X23" s="6">
        <v>0.4</v>
      </c>
      <c r="Y23" s="6">
        <v>0.4</v>
      </c>
      <c r="Z23" s="6">
        <v>0.6</v>
      </c>
      <c r="AA23" s="6">
        <v>1</v>
      </c>
      <c r="AB23" s="29">
        <f>SUM(P23:AA23)</f>
        <v>6.5</v>
      </c>
      <c r="AC23" s="28">
        <f t="shared" si="15"/>
        <v>-184.39999999999998</v>
      </c>
      <c r="AD23" s="29">
        <f t="shared" si="3"/>
        <v>-96.595075955997899</v>
      </c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ht="18" customHeight="1" x14ac:dyDescent="0.2">
      <c r="B24" s="40" t="s">
        <v>19</v>
      </c>
      <c r="C24" s="39">
        <v>1.4</v>
      </c>
      <c r="D24" s="39">
        <v>1.5</v>
      </c>
      <c r="E24" s="39">
        <v>1.2</v>
      </c>
      <c r="F24" s="39">
        <v>1.2</v>
      </c>
      <c r="G24" s="39">
        <v>2.1</v>
      </c>
      <c r="H24" s="6">
        <v>1.7</v>
      </c>
      <c r="I24" s="6">
        <v>0.6</v>
      </c>
      <c r="J24" s="6">
        <v>1.5</v>
      </c>
      <c r="K24" s="6">
        <v>0.9</v>
      </c>
      <c r="L24" s="6">
        <v>1.5</v>
      </c>
      <c r="M24" s="6">
        <v>1.6</v>
      </c>
      <c r="N24" s="6">
        <v>1.6</v>
      </c>
      <c r="O24" s="29">
        <f>SUM(C24:N24)</f>
        <v>16.8</v>
      </c>
      <c r="P24" s="39">
        <v>0.9</v>
      </c>
      <c r="Q24" s="39">
        <v>1.1000000000000001</v>
      </c>
      <c r="R24" s="39">
        <v>0.6</v>
      </c>
      <c r="S24" s="39">
        <v>2.5</v>
      </c>
      <c r="T24" s="39">
        <v>1.8</v>
      </c>
      <c r="U24" s="6">
        <v>1.4</v>
      </c>
      <c r="V24" s="6">
        <v>0.8</v>
      </c>
      <c r="W24" s="6">
        <v>1.2</v>
      </c>
      <c r="X24" s="6">
        <v>0.9</v>
      </c>
      <c r="Y24" s="6">
        <v>1.5</v>
      </c>
      <c r="Z24" s="6">
        <v>0.9</v>
      </c>
      <c r="AA24" s="6">
        <v>0.3</v>
      </c>
      <c r="AB24" s="29">
        <f>SUM(P24:AA24)</f>
        <v>13.9</v>
      </c>
      <c r="AC24" s="28">
        <f t="shared" si="15"/>
        <v>-2.9000000000000004</v>
      </c>
      <c r="AD24" s="29">
        <f t="shared" si="3"/>
        <v>-17.261904761904763</v>
      </c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ht="18" customHeight="1" x14ac:dyDescent="0.2">
      <c r="B25" s="21" t="s">
        <v>43</v>
      </c>
      <c r="C25" s="25">
        <v>0</v>
      </c>
      <c r="D25" s="25">
        <v>0</v>
      </c>
      <c r="E25" s="25">
        <v>0</v>
      </c>
      <c r="F25" s="25">
        <v>0</v>
      </c>
      <c r="G25" s="25">
        <v>1</v>
      </c>
      <c r="H25" s="23">
        <v>0.1</v>
      </c>
      <c r="I25" s="23">
        <v>0.2</v>
      </c>
      <c r="J25" s="23">
        <v>0</v>
      </c>
      <c r="K25" s="23">
        <v>0.1</v>
      </c>
      <c r="L25" s="23">
        <v>0.1</v>
      </c>
      <c r="M25" s="23">
        <v>0</v>
      </c>
      <c r="N25" s="23">
        <v>0.2</v>
      </c>
      <c r="O25" s="31">
        <f>SUM(C25:N25)</f>
        <v>1.7000000000000002</v>
      </c>
      <c r="P25" s="25">
        <v>0</v>
      </c>
      <c r="Q25" s="25">
        <v>0.2</v>
      </c>
      <c r="R25" s="25">
        <v>0.1</v>
      </c>
      <c r="S25" s="25">
        <v>0</v>
      </c>
      <c r="T25" s="25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3">
        <v>0</v>
      </c>
      <c r="AB25" s="31">
        <f>SUM(P25:AA25)</f>
        <v>0.30000000000000004</v>
      </c>
      <c r="AC25" s="25">
        <f t="shared" si="15"/>
        <v>-1.4000000000000001</v>
      </c>
      <c r="AD25" s="29">
        <v>0</v>
      </c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ht="18" customHeight="1" x14ac:dyDescent="0.2">
      <c r="B26" s="41" t="s">
        <v>44</v>
      </c>
      <c r="C26" s="25">
        <f t="shared" ref="C26:AA27" si="18">+C27</f>
        <v>121.3</v>
      </c>
      <c r="D26" s="25">
        <f t="shared" si="18"/>
        <v>214.6</v>
      </c>
      <c r="E26" s="25">
        <f t="shared" si="18"/>
        <v>311</v>
      </c>
      <c r="F26" s="25">
        <f t="shared" si="18"/>
        <v>275.39999999999998</v>
      </c>
      <c r="G26" s="25">
        <f t="shared" si="18"/>
        <v>93.3</v>
      </c>
      <c r="H26" s="25">
        <f t="shared" si="18"/>
        <v>239.5</v>
      </c>
      <c r="I26" s="25">
        <f t="shared" si="18"/>
        <v>88.5</v>
      </c>
      <c r="J26" s="25">
        <f t="shared" si="18"/>
        <v>77.599999999999994</v>
      </c>
      <c r="K26" s="25">
        <f t="shared" si="18"/>
        <v>144.5</v>
      </c>
      <c r="L26" s="25">
        <f t="shared" si="18"/>
        <v>124.2</v>
      </c>
      <c r="M26" s="25">
        <f t="shared" si="18"/>
        <v>114.6</v>
      </c>
      <c r="N26" s="25">
        <f t="shared" si="18"/>
        <v>100.6</v>
      </c>
      <c r="O26" s="25">
        <f>+O27</f>
        <v>1905.0999999999997</v>
      </c>
      <c r="P26" s="25">
        <f t="shared" si="18"/>
        <v>30.1</v>
      </c>
      <c r="Q26" s="25">
        <f t="shared" si="18"/>
        <v>213.5</v>
      </c>
      <c r="R26" s="25">
        <f t="shared" si="18"/>
        <v>63.4</v>
      </c>
      <c r="S26" s="25">
        <f t="shared" si="18"/>
        <v>81.900000000000006</v>
      </c>
      <c r="T26" s="25">
        <f t="shared" si="18"/>
        <v>112.2</v>
      </c>
      <c r="U26" s="25">
        <f t="shared" si="18"/>
        <v>81.3</v>
      </c>
      <c r="V26" s="25">
        <f t="shared" si="18"/>
        <v>143.69999999999999</v>
      </c>
      <c r="W26" s="25">
        <f t="shared" si="18"/>
        <v>111.4</v>
      </c>
      <c r="X26" s="25">
        <f t="shared" si="18"/>
        <v>110.7</v>
      </c>
      <c r="Y26" s="25">
        <f t="shared" si="18"/>
        <v>170.9</v>
      </c>
      <c r="Z26" s="25">
        <f t="shared" si="18"/>
        <v>76</v>
      </c>
      <c r="AA26" s="25">
        <f t="shared" si="18"/>
        <v>908.5</v>
      </c>
      <c r="AB26" s="25">
        <f>+AB27</f>
        <v>2103.6</v>
      </c>
      <c r="AC26" s="25">
        <f t="shared" si="15"/>
        <v>198.50000000000023</v>
      </c>
      <c r="AD26" s="23">
        <f t="shared" si="3"/>
        <v>10.419400556401252</v>
      </c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ht="18" customHeight="1" x14ac:dyDescent="0.2">
      <c r="B27" s="42" t="s">
        <v>26</v>
      </c>
      <c r="C27" s="25">
        <f t="shared" si="18"/>
        <v>121.3</v>
      </c>
      <c r="D27" s="25">
        <f t="shared" si="18"/>
        <v>214.6</v>
      </c>
      <c r="E27" s="25">
        <f t="shared" si="18"/>
        <v>311</v>
      </c>
      <c r="F27" s="25">
        <f t="shared" si="18"/>
        <v>275.39999999999998</v>
      </c>
      <c r="G27" s="25">
        <f t="shared" si="18"/>
        <v>93.3</v>
      </c>
      <c r="H27" s="25">
        <f t="shared" si="18"/>
        <v>239.5</v>
      </c>
      <c r="I27" s="25">
        <f t="shared" si="18"/>
        <v>88.5</v>
      </c>
      <c r="J27" s="25">
        <f t="shared" si="18"/>
        <v>77.599999999999994</v>
      </c>
      <c r="K27" s="25">
        <f t="shared" si="18"/>
        <v>144.5</v>
      </c>
      <c r="L27" s="25">
        <f t="shared" si="18"/>
        <v>124.2</v>
      </c>
      <c r="M27" s="25">
        <f t="shared" si="18"/>
        <v>114.6</v>
      </c>
      <c r="N27" s="25">
        <f t="shared" si="18"/>
        <v>100.6</v>
      </c>
      <c r="O27" s="23">
        <f>+O28</f>
        <v>1905.0999999999997</v>
      </c>
      <c r="P27" s="25">
        <f t="shared" si="18"/>
        <v>30.1</v>
      </c>
      <c r="Q27" s="25">
        <f t="shared" si="18"/>
        <v>213.5</v>
      </c>
      <c r="R27" s="25">
        <f t="shared" si="18"/>
        <v>63.4</v>
      </c>
      <c r="S27" s="25">
        <f t="shared" si="18"/>
        <v>81.900000000000006</v>
      </c>
      <c r="T27" s="25">
        <f t="shared" si="18"/>
        <v>112.2</v>
      </c>
      <c r="U27" s="25">
        <f t="shared" si="18"/>
        <v>81.3</v>
      </c>
      <c r="V27" s="25">
        <f t="shared" si="18"/>
        <v>143.69999999999999</v>
      </c>
      <c r="W27" s="25">
        <f t="shared" si="18"/>
        <v>111.4</v>
      </c>
      <c r="X27" s="25">
        <f t="shared" si="18"/>
        <v>110.7</v>
      </c>
      <c r="Y27" s="25">
        <f t="shared" si="18"/>
        <v>170.9</v>
      </c>
      <c r="Z27" s="25">
        <f t="shared" si="18"/>
        <v>76</v>
      </c>
      <c r="AA27" s="25">
        <f t="shared" si="18"/>
        <v>908.5</v>
      </c>
      <c r="AB27" s="23">
        <f>+AB28</f>
        <v>2103.6</v>
      </c>
      <c r="AC27" s="25">
        <f t="shared" si="15"/>
        <v>198.50000000000023</v>
      </c>
      <c r="AD27" s="23">
        <f t="shared" si="3"/>
        <v>10.419400556401252</v>
      </c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ht="18" customHeight="1" x14ac:dyDescent="0.2">
      <c r="B28" s="43" t="s">
        <v>27</v>
      </c>
      <c r="C28" s="44">
        <v>121.3</v>
      </c>
      <c r="D28" s="39">
        <v>214.6</v>
      </c>
      <c r="E28" s="39">
        <v>311</v>
      </c>
      <c r="F28" s="39">
        <v>275.39999999999998</v>
      </c>
      <c r="G28" s="39">
        <v>93.3</v>
      </c>
      <c r="H28" s="6">
        <v>239.5</v>
      </c>
      <c r="I28" s="6">
        <v>88.5</v>
      </c>
      <c r="J28" s="6">
        <v>77.599999999999994</v>
      </c>
      <c r="K28" s="6">
        <v>144.5</v>
      </c>
      <c r="L28" s="6">
        <v>124.2</v>
      </c>
      <c r="M28" s="6">
        <v>114.6</v>
      </c>
      <c r="N28" s="6">
        <v>100.6</v>
      </c>
      <c r="O28" s="29">
        <f>SUM(C28:N28)</f>
        <v>1905.0999999999997</v>
      </c>
      <c r="P28" s="44">
        <v>30.1</v>
      </c>
      <c r="Q28" s="39">
        <v>213.5</v>
      </c>
      <c r="R28" s="39">
        <v>63.4</v>
      </c>
      <c r="S28" s="39">
        <v>81.900000000000006</v>
      </c>
      <c r="T28" s="39">
        <v>112.2</v>
      </c>
      <c r="U28" s="6">
        <v>81.3</v>
      </c>
      <c r="V28" s="6">
        <v>143.69999999999999</v>
      </c>
      <c r="W28" s="6">
        <v>111.4</v>
      </c>
      <c r="X28" s="6">
        <v>110.7</v>
      </c>
      <c r="Y28" s="6">
        <v>170.9</v>
      </c>
      <c r="Z28" s="6">
        <v>76</v>
      </c>
      <c r="AA28" s="6">
        <v>908.5</v>
      </c>
      <c r="AB28" s="29">
        <f>SUM(P28:AA28)</f>
        <v>2103.6</v>
      </c>
      <c r="AC28" s="28">
        <f t="shared" si="15"/>
        <v>198.50000000000023</v>
      </c>
      <c r="AD28" s="29">
        <f t="shared" si="3"/>
        <v>10.419400556401252</v>
      </c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ht="18" customHeight="1" x14ac:dyDescent="0.2">
      <c r="B29" s="7" t="s">
        <v>45</v>
      </c>
      <c r="C29" s="25">
        <v>41</v>
      </c>
      <c r="D29" s="25">
        <v>732.1</v>
      </c>
      <c r="E29" s="25">
        <v>0</v>
      </c>
      <c r="F29" s="25">
        <v>68.7</v>
      </c>
      <c r="G29" s="25">
        <v>0</v>
      </c>
      <c r="H29" s="23">
        <v>0</v>
      </c>
      <c r="I29" s="23">
        <v>59.7</v>
      </c>
      <c r="J29" s="23">
        <v>0</v>
      </c>
      <c r="K29" s="23">
        <v>0</v>
      </c>
      <c r="L29" s="23">
        <v>77.2</v>
      </c>
      <c r="M29" s="23">
        <v>0.7</v>
      </c>
      <c r="N29" s="23">
        <v>0</v>
      </c>
      <c r="O29" s="31">
        <f>SUM(C29:N29)</f>
        <v>979.4000000000002</v>
      </c>
      <c r="P29" s="25">
        <v>79</v>
      </c>
      <c r="Q29" s="25">
        <v>0</v>
      </c>
      <c r="R29" s="25">
        <v>0</v>
      </c>
      <c r="S29" s="25">
        <v>87.3</v>
      </c>
      <c r="T29" s="25">
        <v>0</v>
      </c>
      <c r="U29" s="23">
        <v>0</v>
      </c>
      <c r="V29" s="23">
        <v>119</v>
      </c>
      <c r="W29" s="23">
        <v>0</v>
      </c>
      <c r="X29" s="23">
        <v>0</v>
      </c>
      <c r="Y29" s="23">
        <v>114.7</v>
      </c>
      <c r="Z29" s="23">
        <v>0</v>
      </c>
      <c r="AA29" s="23">
        <v>0</v>
      </c>
      <c r="AB29" s="31">
        <f>SUM(P29:AA29)</f>
        <v>400</v>
      </c>
      <c r="AC29" s="30">
        <f t="shared" si="15"/>
        <v>-579.4000000000002</v>
      </c>
      <c r="AD29" s="31">
        <f t="shared" si="3"/>
        <v>-59.158668572595474</v>
      </c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ht="18" customHeight="1" thickBot="1" x14ac:dyDescent="0.25">
      <c r="A30" s="45"/>
      <c r="B30" s="8" t="s">
        <v>46</v>
      </c>
      <c r="C30" s="9">
        <f t="shared" ref="C30:N30" si="19">+C8+C25+C26+C29</f>
        <v>17239.899999999998</v>
      </c>
      <c r="D30" s="9">
        <f t="shared" si="19"/>
        <v>17101.900000000001</v>
      </c>
      <c r="E30" s="9">
        <f t="shared" si="19"/>
        <v>18986.7</v>
      </c>
      <c r="F30" s="9">
        <f t="shared" si="19"/>
        <v>16661.900000000001</v>
      </c>
      <c r="G30" s="9">
        <f t="shared" si="19"/>
        <v>18822.899999999998</v>
      </c>
      <c r="H30" s="9">
        <f t="shared" si="19"/>
        <v>17973.699999999997</v>
      </c>
      <c r="I30" s="9">
        <f t="shared" si="19"/>
        <v>19019.900000000001</v>
      </c>
      <c r="J30" s="9">
        <f t="shared" si="19"/>
        <v>18802.799999999996</v>
      </c>
      <c r="K30" s="9">
        <f t="shared" si="19"/>
        <v>19804.8</v>
      </c>
      <c r="L30" s="9">
        <f t="shared" si="19"/>
        <v>21243.100000000002</v>
      </c>
      <c r="M30" s="9">
        <f t="shared" si="19"/>
        <v>21518.100000000002</v>
      </c>
      <c r="N30" s="9">
        <f t="shared" si="19"/>
        <v>17763.100000000002</v>
      </c>
      <c r="O30" s="46">
        <f>+O8+O25+O26+O29</f>
        <v>224938.80000000002</v>
      </c>
      <c r="P30" s="9">
        <f t="shared" ref="P30:AA30" si="20">+P8+P25+P26+P29</f>
        <v>18113.099999999995</v>
      </c>
      <c r="Q30" s="9">
        <f t="shared" si="20"/>
        <v>17428.100000000002</v>
      </c>
      <c r="R30" s="9">
        <f t="shared" si="20"/>
        <v>18196.900000000001</v>
      </c>
      <c r="S30" s="9">
        <f t="shared" si="20"/>
        <v>20444.2</v>
      </c>
      <c r="T30" s="9">
        <f t="shared" si="20"/>
        <v>21326.3</v>
      </c>
      <c r="U30" s="9">
        <f t="shared" si="20"/>
        <v>20177</v>
      </c>
      <c r="V30" s="9">
        <f t="shared" si="20"/>
        <v>23068.500000000004</v>
      </c>
      <c r="W30" s="9">
        <f t="shared" si="20"/>
        <v>22224.800000000003</v>
      </c>
      <c r="X30" s="9">
        <f t="shared" si="20"/>
        <v>23040.9</v>
      </c>
      <c r="Y30" s="9">
        <f t="shared" si="20"/>
        <v>24691</v>
      </c>
      <c r="Z30" s="9">
        <f t="shared" si="20"/>
        <v>23010.3</v>
      </c>
      <c r="AA30" s="9">
        <f t="shared" si="20"/>
        <v>22966</v>
      </c>
      <c r="AB30" s="46">
        <f>+AB8+AB25+AB26+AB29</f>
        <v>254687.09999999995</v>
      </c>
      <c r="AC30" s="9">
        <f t="shared" si="15"/>
        <v>29748.29999999993</v>
      </c>
      <c r="AD30" s="46">
        <f t="shared" si="3"/>
        <v>13.225063884043095</v>
      </c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ht="18" customHeight="1" thickTop="1" thickBot="1" x14ac:dyDescent="0.25">
      <c r="A31" s="45"/>
      <c r="B31" s="47" t="s">
        <v>47</v>
      </c>
      <c r="C31" s="48">
        <v>0</v>
      </c>
      <c r="D31" s="48">
        <v>0</v>
      </c>
      <c r="E31" s="48">
        <v>0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f>SUM(P31:AA31)</f>
        <v>0</v>
      </c>
      <c r="AC31" s="48">
        <f t="shared" si="15"/>
        <v>0</v>
      </c>
      <c r="AD31" s="49">
        <v>0</v>
      </c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ht="21.75" customHeight="1" thickTop="1" thickBot="1" x14ac:dyDescent="0.25">
      <c r="A32" s="45"/>
      <c r="B32" s="50" t="s">
        <v>28</v>
      </c>
      <c r="C32" s="51">
        <f t="shared" ref="C32:N32" si="21">+C31+C30</f>
        <v>17239.899999999998</v>
      </c>
      <c r="D32" s="51">
        <f t="shared" si="21"/>
        <v>17101.900000000001</v>
      </c>
      <c r="E32" s="51">
        <f t="shared" si="21"/>
        <v>18986.7</v>
      </c>
      <c r="F32" s="51">
        <f t="shared" si="21"/>
        <v>16661.900000000001</v>
      </c>
      <c r="G32" s="51">
        <f t="shared" si="21"/>
        <v>18822.899999999998</v>
      </c>
      <c r="H32" s="51">
        <f t="shared" si="21"/>
        <v>17973.699999999997</v>
      </c>
      <c r="I32" s="51">
        <f t="shared" si="21"/>
        <v>19019.900000000001</v>
      </c>
      <c r="J32" s="51">
        <f t="shared" si="21"/>
        <v>18802.799999999996</v>
      </c>
      <c r="K32" s="51">
        <f t="shared" si="21"/>
        <v>19804.8</v>
      </c>
      <c r="L32" s="51">
        <f t="shared" si="21"/>
        <v>21243.100000000002</v>
      </c>
      <c r="M32" s="51">
        <f t="shared" si="21"/>
        <v>21518.100000000002</v>
      </c>
      <c r="N32" s="51">
        <f t="shared" si="21"/>
        <v>17763.100000000002</v>
      </c>
      <c r="O32" s="51">
        <f>+O31+O30</f>
        <v>224938.80000000002</v>
      </c>
      <c r="P32" s="51">
        <f t="shared" ref="P32:AA32" si="22">+P31+P30</f>
        <v>18113.099999999995</v>
      </c>
      <c r="Q32" s="51">
        <f t="shared" si="22"/>
        <v>17428.100000000002</v>
      </c>
      <c r="R32" s="51">
        <f t="shared" si="22"/>
        <v>18196.900000000001</v>
      </c>
      <c r="S32" s="51">
        <f t="shared" si="22"/>
        <v>20444.2</v>
      </c>
      <c r="T32" s="51">
        <f t="shared" si="22"/>
        <v>21326.3</v>
      </c>
      <c r="U32" s="51">
        <f t="shared" si="22"/>
        <v>20177</v>
      </c>
      <c r="V32" s="51">
        <f t="shared" si="22"/>
        <v>23068.500000000004</v>
      </c>
      <c r="W32" s="51">
        <f t="shared" si="22"/>
        <v>22224.800000000003</v>
      </c>
      <c r="X32" s="51">
        <f t="shared" si="22"/>
        <v>23040.9</v>
      </c>
      <c r="Y32" s="51">
        <f t="shared" si="22"/>
        <v>24691</v>
      </c>
      <c r="Z32" s="51">
        <f t="shared" si="22"/>
        <v>23010.3</v>
      </c>
      <c r="AA32" s="51">
        <f t="shared" si="22"/>
        <v>22966</v>
      </c>
      <c r="AB32" s="51">
        <f>+AB31+AB30</f>
        <v>254687.09999999995</v>
      </c>
      <c r="AC32" s="52">
        <f t="shared" si="15"/>
        <v>29748.29999999993</v>
      </c>
      <c r="AD32" s="52">
        <f>+AC32/O32*100</f>
        <v>13.225063884043095</v>
      </c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ht="18" customHeight="1" thickTop="1" x14ac:dyDescent="0.2">
      <c r="A33" s="45"/>
      <c r="B33" s="10" t="s">
        <v>29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53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x14ac:dyDescent="0.2">
      <c r="B34" s="12" t="s">
        <v>30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6"/>
      <c r="AD34" s="16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ht="12" customHeight="1" x14ac:dyDescent="0.2">
      <c r="B35" s="13" t="s">
        <v>31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1"/>
      <c r="X35" s="11"/>
      <c r="Y35" s="11"/>
      <c r="Z35" s="11"/>
      <c r="AA35" s="11"/>
      <c r="AB35" s="16"/>
      <c r="AC35" s="16"/>
      <c r="AD35" s="16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ht="12" customHeight="1" x14ac:dyDescent="0.2">
      <c r="B36" s="13" t="s">
        <v>48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x14ac:dyDescent="0.2">
      <c r="B37" s="14" t="s">
        <v>32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54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1"/>
      <c r="AC37" s="15"/>
      <c r="AD37" s="15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x14ac:dyDescent="0.2"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5"/>
      <c r="AD38" s="15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1:50" x14ac:dyDescent="0.2"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16"/>
      <c r="AD39" s="15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spans="1:50" x14ac:dyDescent="0.2"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15"/>
      <c r="AD40" s="15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 spans="1:50" x14ac:dyDescent="0.2">
      <c r="B41" s="5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8"/>
      <c r="AC41" s="16"/>
      <c r="AD41" s="16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 spans="1:50" x14ac:dyDescent="0.2">
      <c r="B42" s="5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60"/>
      <c r="AC42" s="15"/>
      <c r="AD42" s="15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</row>
    <row r="43" spans="1:50" x14ac:dyDescent="0.2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61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0"/>
      <c r="AC43" s="15"/>
      <c r="AD43" s="15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</row>
    <row r="44" spans="1:50" x14ac:dyDescent="0.2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61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60"/>
      <c r="AC44" s="15"/>
      <c r="AD44" s="15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</row>
    <row r="45" spans="1:50" x14ac:dyDescent="0.2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61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0"/>
      <c r="AC45" s="15"/>
      <c r="AD45" s="15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</row>
    <row r="46" spans="1:50" x14ac:dyDescent="0.2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0"/>
      <c r="AC46" s="15"/>
      <c r="AD46" s="15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</row>
    <row r="47" spans="1:50" x14ac:dyDescent="0.2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</row>
    <row r="48" spans="1:50" x14ac:dyDescent="0.2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</row>
    <row r="49" spans="2:50" x14ac:dyDescent="0.2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15"/>
      <c r="AD49" s="15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</row>
    <row r="50" spans="2:50" x14ac:dyDescent="0.2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15"/>
      <c r="AD50" s="15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</row>
    <row r="51" spans="2:50" x14ac:dyDescent="0.2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2:50" x14ac:dyDescent="0.2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2:50" x14ac:dyDescent="0.2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2:50" x14ac:dyDescent="0.2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2:50" x14ac:dyDescent="0.2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2:50" x14ac:dyDescent="0.2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2:50" x14ac:dyDescent="0.2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2:50" x14ac:dyDescent="0.2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2:50" x14ac:dyDescent="0.2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2:50" x14ac:dyDescent="0.2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</row>
    <row r="61" spans="2:50" x14ac:dyDescent="0.2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 spans="2:50" x14ac:dyDescent="0.2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</row>
    <row r="63" spans="2:50" x14ac:dyDescent="0.2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 spans="2:50" x14ac:dyDescent="0.2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spans="2:50" x14ac:dyDescent="0.2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 spans="2:50" x14ac:dyDescent="0.2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 spans="2:50" x14ac:dyDescent="0.2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</row>
    <row r="68" spans="2:50" x14ac:dyDescent="0.2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</row>
    <row r="69" spans="2:50" x14ac:dyDescent="0.2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</row>
    <row r="70" spans="2:50" x14ac:dyDescent="0.2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 spans="2:50" x14ac:dyDescent="0.2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</row>
    <row r="72" spans="2:50" x14ac:dyDescent="0.2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</row>
    <row r="73" spans="2:50" x14ac:dyDescent="0.2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</row>
    <row r="74" spans="2:50" x14ac:dyDescent="0.2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</row>
    <row r="75" spans="2:50" x14ac:dyDescent="0.2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</row>
    <row r="76" spans="2:50" x14ac:dyDescent="0.2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</row>
    <row r="77" spans="2:50" x14ac:dyDescent="0.2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</row>
    <row r="78" spans="2:50" x14ac:dyDescent="0.2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</row>
    <row r="79" spans="2:50" x14ac:dyDescent="0.2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</row>
    <row r="80" spans="2:50" x14ac:dyDescent="0.2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</row>
    <row r="81" spans="2:50" x14ac:dyDescent="0.2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</row>
    <row r="82" spans="2:50" x14ac:dyDescent="0.2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</row>
    <row r="83" spans="2:50" x14ac:dyDescent="0.2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</row>
    <row r="84" spans="2:50" x14ac:dyDescent="0.2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</row>
    <row r="85" spans="2:50" x14ac:dyDescent="0.2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</row>
    <row r="86" spans="2:50" x14ac:dyDescent="0.2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</row>
    <row r="87" spans="2:50" x14ac:dyDescent="0.2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</row>
    <row r="88" spans="2:50" x14ac:dyDescent="0.2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</row>
    <row r="89" spans="2:50" x14ac:dyDescent="0.2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</row>
    <row r="90" spans="2:50" x14ac:dyDescent="0.2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</row>
    <row r="91" spans="2:50" x14ac:dyDescent="0.2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</row>
    <row r="92" spans="2:50" x14ac:dyDescent="0.2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</row>
    <row r="93" spans="2:50" x14ac:dyDescent="0.2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</row>
    <row r="94" spans="2:50" x14ac:dyDescent="0.2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</row>
    <row r="95" spans="2:50" x14ac:dyDescent="0.2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</row>
    <row r="96" spans="2:50" x14ac:dyDescent="0.2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</row>
    <row r="97" spans="2:50" x14ac:dyDescent="0.2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</row>
    <row r="98" spans="2:50" x14ac:dyDescent="0.2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</row>
    <row r="99" spans="2:50" x14ac:dyDescent="0.2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</row>
    <row r="100" spans="2:50" x14ac:dyDescent="0.2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</row>
    <row r="101" spans="2:50" x14ac:dyDescent="0.2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</row>
    <row r="102" spans="2:50" ht="14.25" x14ac:dyDescent="0.25"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</row>
    <row r="103" spans="2:50" ht="14.25" x14ac:dyDescent="0.25"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</row>
    <row r="104" spans="2:50" ht="14.25" x14ac:dyDescent="0.25"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</row>
    <row r="105" spans="2:50" ht="14.25" x14ac:dyDescent="0.25"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</row>
    <row r="106" spans="2:50" ht="14.25" x14ac:dyDescent="0.25"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</row>
    <row r="107" spans="2:50" ht="14.25" x14ac:dyDescent="0.25"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</row>
    <row r="108" spans="2:50" ht="14.25" x14ac:dyDescent="0.25"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</row>
    <row r="109" spans="2:50" ht="14.25" x14ac:dyDescent="0.25"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</row>
    <row r="110" spans="2:50" ht="14.25" x14ac:dyDescent="0.25"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</row>
    <row r="111" spans="2:50" ht="14.25" x14ac:dyDescent="0.25"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</row>
    <row r="112" spans="2:50" ht="14.25" x14ac:dyDescent="0.25"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</row>
    <row r="113" spans="2:50" ht="14.25" x14ac:dyDescent="0.25"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</row>
    <row r="114" spans="2:50" ht="14.25" x14ac:dyDescent="0.25"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</row>
    <row r="115" spans="2:50" ht="14.25" x14ac:dyDescent="0.25"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</row>
    <row r="116" spans="2:50" ht="14.25" x14ac:dyDescent="0.25"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</row>
    <row r="117" spans="2:50" ht="14.25" x14ac:dyDescent="0.25"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</row>
    <row r="118" spans="2:50" ht="14.25" x14ac:dyDescent="0.25"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</row>
    <row r="119" spans="2:50" ht="14.25" x14ac:dyDescent="0.25"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</row>
    <row r="120" spans="2:50" ht="14.25" x14ac:dyDescent="0.25"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</row>
    <row r="121" spans="2:50" ht="14.25" x14ac:dyDescent="0.25"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</row>
    <row r="122" spans="2:50" ht="14.25" x14ac:dyDescent="0.25"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</row>
    <row r="123" spans="2:50" ht="14.25" x14ac:dyDescent="0.25"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</row>
    <row r="124" spans="2:50" ht="14.25" x14ac:dyDescent="0.25"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</row>
    <row r="125" spans="2:50" ht="14.25" x14ac:dyDescent="0.25"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</row>
    <row r="126" spans="2:50" ht="14.25" x14ac:dyDescent="0.25"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</row>
    <row r="127" spans="2:50" ht="14.25" x14ac:dyDescent="0.25"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</row>
    <row r="128" spans="2:50" ht="14.25" x14ac:dyDescent="0.25"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</row>
    <row r="129" spans="2:50" ht="14.25" x14ac:dyDescent="0.25"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</row>
    <row r="130" spans="2:50" ht="14.25" x14ac:dyDescent="0.25"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</row>
    <row r="131" spans="2:50" ht="14.25" x14ac:dyDescent="0.25"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</row>
    <row r="132" spans="2:50" ht="14.25" x14ac:dyDescent="0.25"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</row>
    <row r="133" spans="2:50" ht="14.25" x14ac:dyDescent="0.25"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</row>
    <row r="134" spans="2:50" ht="14.25" x14ac:dyDescent="0.25"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</row>
    <row r="135" spans="2:50" ht="14.25" x14ac:dyDescent="0.25"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</row>
    <row r="136" spans="2:50" ht="14.25" x14ac:dyDescent="0.25"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</row>
    <row r="137" spans="2:50" ht="14.25" x14ac:dyDescent="0.25"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</row>
    <row r="138" spans="2:50" ht="14.25" x14ac:dyDescent="0.25"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</row>
    <row r="139" spans="2:50" ht="14.25" x14ac:dyDescent="0.25"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</row>
    <row r="140" spans="2:50" ht="14.25" x14ac:dyDescent="0.25"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</row>
    <row r="141" spans="2:50" ht="14.25" x14ac:dyDescent="0.25"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</row>
    <row r="142" spans="2:50" ht="14.25" x14ac:dyDescent="0.25"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</row>
    <row r="143" spans="2:50" ht="14.25" x14ac:dyDescent="0.25"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</row>
    <row r="144" spans="2:50" ht="14.25" x14ac:dyDescent="0.25"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</row>
    <row r="145" spans="2:50" ht="14.25" x14ac:dyDescent="0.25"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</row>
    <row r="146" spans="2:50" ht="14.25" x14ac:dyDescent="0.25"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</row>
    <row r="147" spans="2:50" ht="14.25" x14ac:dyDescent="0.25"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</row>
    <row r="148" spans="2:50" ht="14.25" x14ac:dyDescent="0.25"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</row>
    <row r="149" spans="2:50" ht="14.25" x14ac:dyDescent="0.25"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</row>
    <row r="150" spans="2:50" ht="14.25" x14ac:dyDescent="0.25"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</row>
    <row r="151" spans="2:50" ht="14.25" x14ac:dyDescent="0.25"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</row>
    <row r="152" spans="2:50" ht="14.25" x14ac:dyDescent="0.25"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</row>
    <row r="153" spans="2:50" ht="14.25" x14ac:dyDescent="0.25"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</row>
    <row r="154" spans="2:50" ht="14.25" x14ac:dyDescent="0.25"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</row>
    <row r="155" spans="2:50" ht="14.25" x14ac:dyDescent="0.25"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</row>
    <row r="156" spans="2:50" ht="14.25" x14ac:dyDescent="0.25"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</row>
    <row r="157" spans="2:50" ht="14.25" x14ac:dyDescent="0.25"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</row>
    <row r="158" spans="2:50" ht="14.25" x14ac:dyDescent="0.25"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</row>
    <row r="159" spans="2:50" ht="14.25" x14ac:dyDescent="0.25"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</row>
    <row r="160" spans="2:50" ht="14.25" x14ac:dyDescent="0.25"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</row>
    <row r="161" spans="2:50" ht="14.25" x14ac:dyDescent="0.25"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</row>
    <row r="162" spans="2:50" ht="14.25" x14ac:dyDescent="0.25"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</row>
    <row r="163" spans="2:50" ht="14.25" x14ac:dyDescent="0.25"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</row>
    <row r="164" spans="2:50" ht="14.25" x14ac:dyDescent="0.25"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</row>
    <row r="165" spans="2:50" ht="14.25" x14ac:dyDescent="0.25"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</row>
    <row r="166" spans="2:50" ht="14.25" x14ac:dyDescent="0.25"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</row>
    <row r="167" spans="2:50" ht="14.25" x14ac:dyDescent="0.25"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</row>
    <row r="168" spans="2:50" ht="14.25" x14ac:dyDescent="0.25"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</row>
    <row r="169" spans="2:50" ht="14.25" x14ac:dyDescent="0.25"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</row>
    <row r="170" spans="2:50" ht="14.25" x14ac:dyDescent="0.25"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</row>
    <row r="171" spans="2:50" ht="14.25" x14ac:dyDescent="0.25"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</row>
    <row r="172" spans="2:50" ht="14.25" x14ac:dyDescent="0.25"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</row>
    <row r="173" spans="2:50" ht="14.25" x14ac:dyDescent="0.25"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</row>
    <row r="174" spans="2:50" ht="14.25" x14ac:dyDescent="0.25"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</row>
    <row r="175" spans="2:50" ht="14.25" x14ac:dyDescent="0.25"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</row>
    <row r="176" spans="2:50" ht="14.25" x14ac:dyDescent="0.25"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</row>
    <row r="177" spans="2:50" ht="14.25" x14ac:dyDescent="0.25"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</row>
    <row r="178" spans="2:50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</row>
    <row r="179" spans="2:50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</row>
    <row r="180" spans="2:50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</row>
    <row r="181" spans="2:50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</row>
    <row r="182" spans="2:50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</row>
    <row r="183" spans="2:50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</row>
    <row r="184" spans="2:50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</row>
    <row r="185" spans="2:50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</row>
    <row r="186" spans="2:50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</row>
    <row r="187" spans="2:50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</row>
    <row r="188" spans="2:50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</row>
    <row r="189" spans="2:50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</row>
    <row r="190" spans="2:50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</row>
    <row r="191" spans="2:50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</row>
    <row r="192" spans="2:50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</row>
    <row r="193" spans="2:50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</row>
    <row r="194" spans="2:50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</row>
    <row r="195" spans="2:50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</row>
    <row r="196" spans="2:50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</row>
    <row r="197" spans="2:50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</row>
    <row r="198" spans="2:50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</row>
    <row r="199" spans="2:50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</row>
    <row r="200" spans="2:50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</row>
    <row r="201" spans="2:50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</row>
    <row r="202" spans="2:50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</row>
    <row r="203" spans="2:50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</row>
    <row r="204" spans="2:50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</row>
    <row r="205" spans="2:50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</row>
    <row r="206" spans="2:50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</row>
    <row r="207" spans="2:50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</row>
    <row r="208" spans="2:50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</row>
    <row r="209" spans="2:50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</row>
    <row r="210" spans="2:50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</row>
    <row r="211" spans="2:50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</row>
    <row r="212" spans="2:50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</row>
    <row r="213" spans="2:50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</row>
    <row r="214" spans="2:50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</row>
    <row r="215" spans="2:50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</row>
  </sheetData>
  <mergeCells count="10">
    <mergeCell ref="B1:AD1"/>
    <mergeCell ref="B3:AD3"/>
    <mergeCell ref="B4:AD4"/>
    <mergeCell ref="B5:AD5"/>
    <mergeCell ref="B6:B7"/>
    <mergeCell ref="C6:M6"/>
    <mergeCell ref="O6:O7"/>
    <mergeCell ref="P6:Z6"/>
    <mergeCell ref="AB6:AB7"/>
    <mergeCell ref="AC6:AD6"/>
  </mergeCells>
  <printOptions horizontalCentered="1"/>
  <pageMargins left="0" right="0" top="0.19685039370078741" bottom="0.19685039370078741" header="0" footer="0.19685039370078741"/>
  <pageSetup scale="3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07ED0-5424-4782-B635-964DCE0459D0}">
  <sheetPr>
    <pageSetUpPr fitToPage="1"/>
  </sheetPr>
  <dimension ref="A1:AG181"/>
  <sheetViews>
    <sheetView showGridLines="0" tabSelected="1" zoomScale="80" zoomScaleNormal="80" workbookViewId="0">
      <selection activeCell="S41" sqref="S41"/>
    </sheetView>
  </sheetViews>
  <sheetFormatPr baseColWidth="10" defaultColWidth="11.42578125" defaultRowHeight="12.75" x14ac:dyDescent="0.2"/>
  <cols>
    <col min="1" max="1" width="1.28515625" style="77" customWidth="1"/>
    <col min="2" max="2" width="76.28515625" style="77" customWidth="1"/>
    <col min="3" max="10" width="10.7109375" style="77" customWidth="1"/>
    <col min="11" max="11" width="14" style="77" customWidth="1"/>
    <col min="12" max="12" width="11.28515625" style="77" bestFit="1" customWidth="1"/>
    <col min="13" max="13" width="14.140625" style="77" bestFit="1" customWidth="1"/>
    <col min="14" max="14" width="14.140625" style="77" customWidth="1"/>
    <col min="15" max="15" width="14.5703125" style="77" customWidth="1"/>
    <col min="16" max="23" width="10.7109375" style="77" customWidth="1"/>
    <col min="24" max="24" width="14.140625" style="77" bestFit="1" customWidth="1"/>
    <col min="25" max="25" width="10.7109375" style="77" customWidth="1"/>
    <col min="26" max="26" width="14.140625" style="77" bestFit="1" customWidth="1"/>
    <col min="27" max="27" width="14.140625" style="77" customWidth="1"/>
    <col min="28" max="28" width="19.5703125" style="77" customWidth="1"/>
    <col min="29" max="29" width="14.5703125" style="77" customWidth="1"/>
    <col min="30" max="30" width="15" style="77" customWidth="1"/>
    <col min="31" max="31" width="4.5703125" style="77" customWidth="1"/>
    <col min="32" max="16384" width="11.42578125" style="77"/>
  </cols>
  <sheetData>
    <row r="1" spans="2:31" ht="15.75" x14ac:dyDescent="0.25">
      <c r="B1" s="76" t="s">
        <v>33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</row>
    <row r="2" spans="2:31" ht="15.75" x14ac:dyDescent="0.25"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9"/>
    </row>
    <row r="3" spans="2:31" ht="18.75" customHeight="1" x14ac:dyDescent="0.2">
      <c r="B3" s="80" t="s">
        <v>34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1"/>
    </row>
    <row r="4" spans="2:31" ht="18.75" customHeight="1" x14ac:dyDescent="0.25">
      <c r="B4" s="82" t="s">
        <v>50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79"/>
    </row>
    <row r="5" spans="2:31" ht="14.25" customHeight="1" x14ac:dyDescent="0.2">
      <c r="B5" s="82" t="s">
        <v>1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3"/>
    </row>
    <row r="6" spans="2:31" ht="18" customHeight="1" x14ac:dyDescent="0.2">
      <c r="B6" s="84" t="s">
        <v>2</v>
      </c>
      <c r="C6" s="85">
        <v>2024</v>
      </c>
      <c r="D6" s="86"/>
      <c r="E6" s="86"/>
      <c r="F6" s="86"/>
      <c r="G6" s="86"/>
      <c r="H6" s="86"/>
      <c r="I6" s="86"/>
      <c r="J6" s="86"/>
      <c r="K6" s="86"/>
      <c r="L6" s="86"/>
      <c r="M6" s="87"/>
      <c r="N6" s="88"/>
      <c r="O6" s="89" t="s">
        <v>52</v>
      </c>
      <c r="P6" s="85">
        <v>2024</v>
      </c>
      <c r="Q6" s="86"/>
      <c r="R6" s="86"/>
      <c r="S6" s="86"/>
      <c r="T6" s="86"/>
      <c r="U6" s="86"/>
      <c r="V6" s="86"/>
      <c r="W6" s="86"/>
      <c r="X6" s="86"/>
      <c r="Y6" s="86"/>
      <c r="Z6" s="87"/>
      <c r="AA6" s="88"/>
      <c r="AB6" s="89" t="s">
        <v>51</v>
      </c>
      <c r="AC6" s="90" t="s">
        <v>53</v>
      </c>
      <c r="AD6" s="89" t="s">
        <v>54</v>
      </c>
      <c r="AE6" s="91"/>
    </row>
    <row r="7" spans="2:31" ht="31.5" customHeight="1" thickBot="1" x14ac:dyDescent="0.25">
      <c r="B7" s="92"/>
      <c r="C7" s="18" t="s">
        <v>4</v>
      </c>
      <c r="D7" s="18" t="s">
        <v>5</v>
      </c>
      <c r="E7" s="18" t="s">
        <v>6</v>
      </c>
      <c r="F7" s="18" t="s">
        <v>7</v>
      </c>
      <c r="G7" s="18" t="s">
        <v>8</v>
      </c>
      <c r="H7" s="18" t="s">
        <v>9</v>
      </c>
      <c r="I7" s="18" t="s">
        <v>10</v>
      </c>
      <c r="J7" s="18" t="s">
        <v>11</v>
      </c>
      <c r="K7" s="18" t="s">
        <v>12</v>
      </c>
      <c r="L7" s="18" t="s">
        <v>13</v>
      </c>
      <c r="M7" s="18" t="s">
        <v>14</v>
      </c>
      <c r="N7" s="18" t="s">
        <v>15</v>
      </c>
      <c r="O7" s="93"/>
      <c r="P7" s="18" t="s">
        <v>4</v>
      </c>
      <c r="Q7" s="18" t="s">
        <v>5</v>
      </c>
      <c r="R7" s="18" t="s">
        <v>6</v>
      </c>
      <c r="S7" s="18" t="s">
        <v>7</v>
      </c>
      <c r="T7" s="18" t="s">
        <v>8</v>
      </c>
      <c r="U7" s="18" t="s">
        <v>9</v>
      </c>
      <c r="V7" s="18" t="s">
        <v>10</v>
      </c>
      <c r="W7" s="18" t="s">
        <v>11</v>
      </c>
      <c r="X7" s="18" t="s">
        <v>12</v>
      </c>
      <c r="Y7" s="18" t="s">
        <v>13</v>
      </c>
      <c r="Z7" s="18" t="s">
        <v>14</v>
      </c>
      <c r="AA7" s="18" t="s">
        <v>15</v>
      </c>
      <c r="AB7" s="93"/>
      <c r="AC7" s="94"/>
      <c r="AD7" s="93"/>
      <c r="AE7" s="91"/>
    </row>
    <row r="8" spans="2:31" ht="18" customHeight="1" thickTop="1" x14ac:dyDescent="0.2">
      <c r="B8" s="21" t="s">
        <v>18</v>
      </c>
      <c r="C8" s="95">
        <f>+C9+C19</f>
        <v>18003.999999999996</v>
      </c>
      <c r="D8" s="95">
        <f t="shared" ref="D8:N8" si="0">+D9+D19</f>
        <v>17214.400000000001</v>
      </c>
      <c r="E8" s="95">
        <f t="shared" si="0"/>
        <v>18133.400000000001</v>
      </c>
      <c r="F8" s="95">
        <f t="shared" si="0"/>
        <v>20275</v>
      </c>
      <c r="G8" s="95">
        <f t="shared" si="0"/>
        <v>21214.1</v>
      </c>
      <c r="H8" s="95">
        <f t="shared" si="0"/>
        <v>20095.7</v>
      </c>
      <c r="I8" s="95">
        <f t="shared" si="0"/>
        <v>22805.800000000003</v>
      </c>
      <c r="J8" s="95">
        <f t="shared" si="0"/>
        <v>22113.4</v>
      </c>
      <c r="K8" s="95">
        <f t="shared" si="0"/>
        <v>22930.2</v>
      </c>
      <c r="L8" s="95">
        <f t="shared" si="0"/>
        <v>24405.399999999998</v>
      </c>
      <c r="M8" s="95">
        <f t="shared" si="0"/>
        <v>22934.3</v>
      </c>
      <c r="N8" s="95">
        <f t="shared" si="0"/>
        <v>22057.5</v>
      </c>
      <c r="O8" s="95">
        <f>+O9+O19</f>
        <v>252183.19999999995</v>
      </c>
      <c r="P8" s="95">
        <f t="shared" ref="P8:AA8" si="1">+P9+P19</f>
        <v>18003.996189760001</v>
      </c>
      <c r="Q8" s="95">
        <f t="shared" si="1"/>
        <v>17214.436614800001</v>
      </c>
      <c r="R8" s="95">
        <f t="shared" si="1"/>
        <v>18133.459730620001</v>
      </c>
      <c r="S8" s="95">
        <f t="shared" si="1"/>
        <v>20275.003699230001</v>
      </c>
      <c r="T8" s="95">
        <f t="shared" si="1"/>
        <v>21214.049338070003</v>
      </c>
      <c r="U8" s="95">
        <f t="shared" si="1"/>
        <v>20095.728753610005</v>
      </c>
      <c r="V8" s="95">
        <f t="shared" si="1"/>
        <v>21415.136213255406</v>
      </c>
      <c r="W8" s="95">
        <f t="shared" si="1"/>
        <v>22116.589561539175</v>
      </c>
      <c r="X8" s="95">
        <f t="shared" si="1"/>
        <v>23581.588587475628</v>
      </c>
      <c r="Y8" s="95">
        <f t="shared" si="1"/>
        <v>25278.899600862551</v>
      </c>
      <c r="Z8" s="95">
        <f t="shared" si="1"/>
        <v>23967.127858419375</v>
      </c>
      <c r="AA8" s="95">
        <f t="shared" si="1"/>
        <v>21541.068446394896</v>
      </c>
      <c r="AB8" s="96">
        <f>+AB9+AB19</f>
        <v>252837.08459403703</v>
      </c>
      <c r="AC8" s="96">
        <f t="shared" ref="AC8:AC30" si="2">+O8-AB8</f>
        <v>-653.88459403708111</v>
      </c>
      <c r="AD8" s="97">
        <f t="shared" ref="AD8:AD16" si="3">+O8/AB8*100</f>
        <v>99.741381057653399</v>
      </c>
      <c r="AE8" s="98"/>
    </row>
    <row r="9" spans="2:31" ht="18" customHeight="1" x14ac:dyDescent="0.2">
      <c r="B9" s="24" t="s">
        <v>35</v>
      </c>
      <c r="C9" s="99">
        <f>+C11+C12+C18</f>
        <v>13681.399999999998</v>
      </c>
      <c r="D9" s="99">
        <f t="shared" ref="D9:N9" si="4">+D11+D12+D18</f>
        <v>13368.4</v>
      </c>
      <c r="E9" s="99">
        <f t="shared" si="4"/>
        <v>13909.5</v>
      </c>
      <c r="F9" s="99">
        <f t="shared" si="4"/>
        <v>15639.199999999999</v>
      </c>
      <c r="G9" s="99">
        <f t="shared" si="4"/>
        <v>16339.4</v>
      </c>
      <c r="H9" s="99">
        <f t="shared" si="4"/>
        <v>15318.6</v>
      </c>
      <c r="I9" s="99">
        <f t="shared" si="4"/>
        <v>17364.900000000001</v>
      </c>
      <c r="J9" s="99">
        <f t="shared" si="4"/>
        <v>16961.300000000003</v>
      </c>
      <c r="K9" s="99">
        <f t="shared" si="4"/>
        <v>17291.400000000001</v>
      </c>
      <c r="L9" s="99">
        <f t="shared" si="4"/>
        <v>18579.8</v>
      </c>
      <c r="M9" s="99">
        <f t="shared" si="4"/>
        <v>17384</v>
      </c>
      <c r="N9" s="99">
        <f t="shared" si="4"/>
        <v>16214.499999999998</v>
      </c>
      <c r="O9" s="99">
        <f>+O10+O12+O18</f>
        <v>192052.39999999997</v>
      </c>
      <c r="P9" s="99">
        <f>+P11+P12+P18</f>
        <v>13681.42799242</v>
      </c>
      <c r="Q9" s="99">
        <f t="shared" ref="Q9:AA9" si="5">+Q11+Q12+Q18</f>
        <v>13368.46124986</v>
      </c>
      <c r="R9" s="99">
        <f t="shared" si="5"/>
        <v>13909.509136350001</v>
      </c>
      <c r="S9" s="99">
        <f t="shared" si="5"/>
        <v>15639.226835680001</v>
      </c>
      <c r="T9" s="99">
        <f t="shared" si="5"/>
        <v>16339.344746570001</v>
      </c>
      <c r="U9" s="99">
        <f t="shared" si="5"/>
        <v>15319.220484900001</v>
      </c>
      <c r="V9" s="99">
        <f t="shared" si="5"/>
        <v>16586.967385462114</v>
      </c>
      <c r="W9" s="99">
        <f t="shared" si="5"/>
        <v>17280.614277190914</v>
      </c>
      <c r="X9" s="99">
        <f t="shared" si="5"/>
        <v>18302.908703209469</v>
      </c>
      <c r="Y9" s="99">
        <f t="shared" si="5"/>
        <v>19365.083236901082</v>
      </c>
      <c r="Z9" s="99">
        <f t="shared" si="5"/>
        <v>18368.268702774396</v>
      </c>
      <c r="AA9" s="99">
        <f t="shared" si="5"/>
        <v>16719.814509185166</v>
      </c>
      <c r="AB9" s="100">
        <f>+AB11+AB12+AB18</f>
        <v>194880.84726050313</v>
      </c>
      <c r="AC9" s="100">
        <f t="shared" si="2"/>
        <v>-2828.4472605031624</v>
      </c>
      <c r="AD9" s="97">
        <f t="shared" si="3"/>
        <v>98.548627379107046</v>
      </c>
      <c r="AE9" s="98"/>
    </row>
    <row r="10" spans="2:31" ht="18" customHeight="1" x14ac:dyDescent="0.2">
      <c r="B10" s="26" t="s">
        <v>20</v>
      </c>
      <c r="C10" s="99">
        <f t="shared" ref="C10:AA10" si="6">+C11</f>
        <v>12143.8</v>
      </c>
      <c r="D10" s="99">
        <f t="shared" si="6"/>
        <v>11627.3</v>
      </c>
      <c r="E10" s="99">
        <f t="shared" si="6"/>
        <v>12121.5</v>
      </c>
      <c r="F10" s="99">
        <f t="shared" si="6"/>
        <v>13533.5</v>
      </c>
      <c r="G10" s="99">
        <f t="shared" si="6"/>
        <v>14109.6</v>
      </c>
      <c r="H10" s="99">
        <f t="shared" si="6"/>
        <v>13452.3</v>
      </c>
      <c r="I10" s="99">
        <f t="shared" si="6"/>
        <v>15214</v>
      </c>
      <c r="J10" s="99">
        <f t="shared" si="6"/>
        <v>14723.4</v>
      </c>
      <c r="K10" s="99">
        <f t="shared" si="6"/>
        <v>15003.8</v>
      </c>
      <c r="L10" s="99">
        <f t="shared" si="6"/>
        <v>16077.1</v>
      </c>
      <c r="M10" s="99">
        <f t="shared" si="6"/>
        <v>14969</v>
      </c>
      <c r="N10" s="99">
        <f t="shared" si="6"/>
        <v>14162.8</v>
      </c>
      <c r="O10" s="101">
        <f>+O11</f>
        <v>167138.09999999998</v>
      </c>
      <c r="P10" s="99">
        <f t="shared" si="6"/>
        <v>12143.84914095</v>
      </c>
      <c r="Q10" s="99">
        <f t="shared" si="6"/>
        <v>11627.286278719999</v>
      </c>
      <c r="R10" s="99">
        <f t="shared" si="6"/>
        <v>12121.531934870001</v>
      </c>
      <c r="S10" s="99">
        <f t="shared" si="6"/>
        <v>13533.488582420001</v>
      </c>
      <c r="T10" s="99">
        <f t="shared" si="6"/>
        <v>14109.58220416</v>
      </c>
      <c r="U10" s="99">
        <f t="shared" si="6"/>
        <v>13452.283129990001</v>
      </c>
      <c r="V10" s="99">
        <f t="shared" si="6"/>
        <v>14673.910434011601</v>
      </c>
      <c r="W10" s="99">
        <f t="shared" si="6"/>
        <v>15308.4566480089</v>
      </c>
      <c r="X10" s="99">
        <f t="shared" si="6"/>
        <v>15910.1022524416</v>
      </c>
      <c r="Y10" s="99">
        <f t="shared" si="6"/>
        <v>16941.785946936099</v>
      </c>
      <c r="Z10" s="99">
        <f t="shared" si="6"/>
        <v>15926.451836239999</v>
      </c>
      <c r="AA10" s="99">
        <f t="shared" si="6"/>
        <v>14659.846439777102</v>
      </c>
      <c r="AB10" s="97">
        <f>+AB11</f>
        <v>170408.57482852531</v>
      </c>
      <c r="AC10" s="97">
        <f t="shared" si="2"/>
        <v>-3270.4748285253299</v>
      </c>
      <c r="AD10" s="97">
        <f t="shared" si="3"/>
        <v>98.080803837590764</v>
      </c>
      <c r="AE10" s="98"/>
    </row>
    <row r="11" spans="2:31" ht="18" customHeight="1" x14ac:dyDescent="0.2">
      <c r="B11" s="102" t="s">
        <v>21</v>
      </c>
      <c r="C11" s="103">
        <f>+[41]DGA!P11</f>
        <v>12143.8</v>
      </c>
      <c r="D11" s="103">
        <f>+[41]DGA!Q11</f>
        <v>11627.3</v>
      </c>
      <c r="E11" s="103">
        <f>+[41]DGA!R11</f>
        <v>12121.5</v>
      </c>
      <c r="F11" s="103">
        <f>+[41]DGA!S11</f>
        <v>13533.5</v>
      </c>
      <c r="G11" s="103">
        <f>+[41]DGA!T11</f>
        <v>14109.6</v>
      </c>
      <c r="H11" s="103">
        <f>+[41]DGA!U11</f>
        <v>13452.3</v>
      </c>
      <c r="I11" s="103">
        <f>+[41]DGA!V11</f>
        <v>15214</v>
      </c>
      <c r="J11" s="103">
        <f>+[41]DGA!W11</f>
        <v>14723.4</v>
      </c>
      <c r="K11" s="103">
        <f>+[41]DGA!X11</f>
        <v>15003.8</v>
      </c>
      <c r="L11" s="103">
        <f>+[41]DGA!Y11</f>
        <v>16077.1</v>
      </c>
      <c r="M11" s="103">
        <f>+[41]DGA!Z11</f>
        <v>14969</v>
      </c>
      <c r="N11" s="103">
        <f>+[41]DGA!AA11</f>
        <v>14162.8</v>
      </c>
      <c r="O11" s="104">
        <f>SUM(C11:N11)</f>
        <v>167138.09999999998</v>
      </c>
      <c r="P11" s="103">
        <v>12143.84914095</v>
      </c>
      <c r="Q11" s="103">
        <v>11627.286278719999</v>
      </c>
      <c r="R11" s="103">
        <v>12121.531934870001</v>
      </c>
      <c r="S11" s="103">
        <v>13533.488582420001</v>
      </c>
      <c r="T11" s="103">
        <v>14109.58220416</v>
      </c>
      <c r="U11" s="104">
        <v>13452.283129990001</v>
      </c>
      <c r="V11" s="104">
        <v>14673.910434011601</v>
      </c>
      <c r="W11" s="104">
        <v>15308.4566480089</v>
      </c>
      <c r="X11" s="104">
        <v>15910.1022524416</v>
      </c>
      <c r="Y11" s="104">
        <v>16941.785946936099</v>
      </c>
      <c r="Z11" s="104">
        <v>15926.451836239999</v>
      </c>
      <c r="AA11" s="104">
        <v>14659.846439777102</v>
      </c>
      <c r="AB11" s="105">
        <f>SUM(P11:AA11)</f>
        <v>170408.57482852531</v>
      </c>
      <c r="AC11" s="105">
        <f t="shared" si="2"/>
        <v>-3270.4748285253299</v>
      </c>
      <c r="AD11" s="105">
        <f t="shared" si="3"/>
        <v>98.080803837590764</v>
      </c>
      <c r="AE11" s="98"/>
    </row>
    <row r="12" spans="2:31" ht="18" customHeight="1" x14ac:dyDescent="0.2">
      <c r="B12" s="106" t="s">
        <v>22</v>
      </c>
      <c r="C12" s="107">
        <f>SUM(C13:C17)</f>
        <v>1497.8000000000002</v>
      </c>
      <c r="D12" s="107">
        <f t="shared" ref="D12:N12" si="7">SUM(D13:D17)</f>
        <v>1702.6000000000001</v>
      </c>
      <c r="E12" s="107">
        <f t="shared" si="7"/>
        <v>1744.7999999999997</v>
      </c>
      <c r="F12" s="107">
        <f t="shared" si="7"/>
        <v>2064.9</v>
      </c>
      <c r="G12" s="107">
        <f t="shared" si="7"/>
        <v>2183</v>
      </c>
      <c r="H12" s="107">
        <f t="shared" si="7"/>
        <v>1783.7</v>
      </c>
      <c r="I12" s="107">
        <f t="shared" si="7"/>
        <v>2088.4</v>
      </c>
      <c r="J12" s="107">
        <f t="shared" si="7"/>
        <v>2197.5</v>
      </c>
      <c r="K12" s="107">
        <f t="shared" si="7"/>
        <v>2252.6000000000004</v>
      </c>
      <c r="L12" s="107">
        <f t="shared" si="7"/>
        <v>2449.6999999999998</v>
      </c>
      <c r="M12" s="107">
        <f t="shared" si="7"/>
        <v>2366.8999999999996</v>
      </c>
      <c r="N12" s="107">
        <f t="shared" si="7"/>
        <v>2008.7999999999997</v>
      </c>
      <c r="O12" s="107">
        <f>SUM(O13:O17)</f>
        <v>24340.699999999993</v>
      </c>
      <c r="P12" s="107">
        <f t="shared" ref="P12:AA12" si="8">SUM(P13:P17)</f>
        <v>1497.74035682</v>
      </c>
      <c r="Q12" s="107">
        <f t="shared" si="8"/>
        <v>1702.6330315600001</v>
      </c>
      <c r="R12" s="107">
        <f t="shared" si="8"/>
        <v>1744.7902643900002</v>
      </c>
      <c r="S12" s="107">
        <f t="shared" si="8"/>
        <v>2064.8927297600003</v>
      </c>
      <c r="T12" s="107">
        <f t="shared" si="8"/>
        <v>2182.97761231</v>
      </c>
      <c r="U12" s="107">
        <f t="shared" si="8"/>
        <v>1784.3258326499999</v>
      </c>
      <c r="V12" s="107">
        <f t="shared" si="8"/>
        <v>1863.7437140043144</v>
      </c>
      <c r="W12" s="107">
        <f t="shared" si="8"/>
        <v>1931.0876508471756</v>
      </c>
      <c r="X12" s="107">
        <f t="shared" si="8"/>
        <v>2336.4255987556562</v>
      </c>
      <c r="Y12" s="107">
        <f t="shared" si="8"/>
        <v>2362.1301731938602</v>
      </c>
      <c r="Z12" s="107">
        <f t="shared" si="8"/>
        <v>2391.2430129346731</v>
      </c>
      <c r="AA12" s="107">
        <f t="shared" si="8"/>
        <v>2022.5924118015034</v>
      </c>
      <c r="AB12" s="108">
        <f>SUM(AB13:AB17)</f>
        <v>23884.582389027182</v>
      </c>
      <c r="AC12" s="108">
        <f t="shared" si="2"/>
        <v>456.11761097281124</v>
      </c>
      <c r="AD12" s="109">
        <f t="shared" si="3"/>
        <v>101.90967379518578</v>
      </c>
      <c r="AE12" s="98"/>
    </row>
    <row r="13" spans="2:31" ht="18" customHeight="1" x14ac:dyDescent="0.2">
      <c r="B13" s="32" t="s">
        <v>23</v>
      </c>
      <c r="C13" s="103">
        <f>+[41]DGA!P13</f>
        <v>952</v>
      </c>
      <c r="D13" s="103">
        <f>+[41]DGA!Q13</f>
        <v>1136</v>
      </c>
      <c r="E13" s="103">
        <f>+[41]DGA!R13</f>
        <v>1252.5</v>
      </c>
      <c r="F13" s="103">
        <f>+[41]DGA!S13</f>
        <v>1463.1</v>
      </c>
      <c r="G13" s="103">
        <f>+[41]DGA!T13</f>
        <v>1420.4</v>
      </c>
      <c r="H13" s="103">
        <f>+[41]DGA!U13</f>
        <v>1113.5</v>
      </c>
      <c r="I13" s="103">
        <f>+[41]DGA!V13</f>
        <v>1333.8</v>
      </c>
      <c r="J13" s="103">
        <f>+[41]DGA!W13</f>
        <v>1381.8</v>
      </c>
      <c r="K13" s="103">
        <f>+[41]DGA!X13</f>
        <v>1366</v>
      </c>
      <c r="L13" s="103">
        <f>+[41]DGA!Y13</f>
        <v>1623</v>
      </c>
      <c r="M13" s="103">
        <f>+[41]DGA!Z13</f>
        <v>1594.8</v>
      </c>
      <c r="N13" s="103">
        <f>+[41]DGA!AA13</f>
        <v>1478.3</v>
      </c>
      <c r="O13" s="104">
        <f t="shared" ref="O13:O18" si="9">SUM(C13:N13)</f>
        <v>16115.199999999997</v>
      </c>
      <c r="P13" s="103">
        <v>951.94480928999997</v>
      </c>
      <c r="Q13" s="103">
        <v>1135.95800222</v>
      </c>
      <c r="R13" s="103">
        <v>1252.4701506500001</v>
      </c>
      <c r="S13" s="103">
        <v>1463.0356151200001</v>
      </c>
      <c r="T13" s="103">
        <v>1420.36749717</v>
      </c>
      <c r="U13" s="104">
        <v>1114.1141681700001</v>
      </c>
      <c r="V13" s="104">
        <v>1204.7636939159643</v>
      </c>
      <c r="W13" s="104">
        <v>1167.9388972553329</v>
      </c>
      <c r="X13" s="104">
        <v>1574.783610299711</v>
      </c>
      <c r="Y13" s="104">
        <v>1538.8718159344769</v>
      </c>
      <c r="Z13" s="104">
        <v>1715.1092044148033</v>
      </c>
      <c r="AA13" s="104">
        <v>1441.8971389298649</v>
      </c>
      <c r="AB13" s="105">
        <f t="shared" ref="AB13:AB18" si="10">SUM(P13:AA13)</f>
        <v>15981.254603370155</v>
      </c>
      <c r="AC13" s="105">
        <f t="shared" si="2"/>
        <v>133.94539662984243</v>
      </c>
      <c r="AD13" s="105">
        <f t="shared" si="3"/>
        <v>100.83814068390848</v>
      </c>
      <c r="AE13" s="98"/>
    </row>
    <row r="14" spans="2:31" ht="18" customHeight="1" x14ac:dyDescent="0.2">
      <c r="B14" s="32" t="s">
        <v>24</v>
      </c>
      <c r="C14" s="103">
        <f>+[41]DGA!P14</f>
        <v>106.7</v>
      </c>
      <c r="D14" s="103">
        <f>+[41]DGA!Q14</f>
        <v>185.4</v>
      </c>
      <c r="E14" s="103">
        <f>+[41]DGA!R14</f>
        <v>169.1</v>
      </c>
      <c r="F14" s="103">
        <f>+[41]DGA!S14</f>
        <v>188.9</v>
      </c>
      <c r="G14" s="103">
        <f>+[41]DGA!T14</f>
        <v>248.4</v>
      </c>
      <c r="H14" s="103">
        <f>+[41]DGA!U14</f>
        <v>187.8</v>
      </c>
      <c r="I14" s="103">
        <f>+[41]DGA!V14</f>
        <v>219.6</v>
      </c>
      <c r="J14" s="103">
        <f>+[41]DGA!W14</f>
        <v>278.60000000000002</v>
      </c>
      <c r="K14" s="103">
        <f>+[41]DGA!X14</f>
        <v>296.5</v>
      </c>
      <c r="L14" s="103">
        <f>+[41]DGA!Y14</f>
        <v>251.9</v>
      </c>
      <c r="M14" s="103">
        <f>+[41]DGA!Z14</f>
        <v>196.6</v>
      </c>
      <c r="N14" s="103">
        <f>+[41]DGA!AA14</f>
        <v>77.8</v>
      </c>
      <c r="O14" s="104">
        <f t="shared" si="9"/>
        <v>2407.3000000000002</v>
      </c>
      <c r="P14" s="103">
        <v>106.64228864</v>
      </c>
      <c r="Q14" s="103">
        <v>185.44072700000001</v>
      </c>
      <c r="R14" s="103">
        <v>169.104536</v>
      </c>
      <c r="S14" s="103">
        <v>188.92252038999999</v>
      </c>
      <c r="T14" s="103">
        <v>248.42926024000002</v>
      </c>
      <c r="U14" s="104">
        <v>187.81284112</v>
      </c>
      <c r="V14" s="104">
        <v>202.84533647510051</v>
      </c>
      <c r="W14" s="104">
        <v>288.20902693513432</v>
      </c>
      <c r="X14" s="104">
        <v>279.69504122445323</v>
      </c>
      <c r="Y14" s="104">
        <v>289.40131698125384</v>
      </c>
      <c r="Z14" s="104">
        <v>209.40053284574429</v>
      </c>
      <c r="AA14" s="104">
        <v>207.93705407421214</v>
      </c>
      <c r="AB14" s="105">
        <f t="shared" si="10"/>
        <v>2563.8404819258981</v>
      </c>
      <c r="AC14" s="105">
        <f t="shared" si="2"/>
        <v>-156.54048192589789</v>
      </c>
      <c r="AD14" s="105">
        <f t="shared" si="3"/>
        <v>93.894297128489512</v>
      </c>
      <c r="AE14" s="98"/>
    </row>
    <row r="15" spans="2:31" ht="18" customHeight="1" x14ac:dyDescent="0.2">
      <c r="B15" s="32" t="s">
        <v>36</v>
      </c>
      <c r="C15" s="103">
        <f>+[41]DGA!P15</f>
        <v>241.4</v>
      </c>
      <c r="D15" s="103">
        <f>+[41]DGA!Q15</f>
        <v>211.9</v>
      </c>
      <c r="E15" s="103">
        <f>+[41]DGA!R15</f>
        <v>193.1</v>
      </c>
      <c r="F15" s="103">
        <f>+[41]DGA!S15</f>
        <v>258.2</v>
      </c>
      <c r="G15" s="103">
        <f>+[41]DGA!T15</f>
        <v>334.8</v>
      </c>
      <c r="H15" s="103">
        <f>+[41]DGA!U15</f>
        <v>291.2</v>
      </c>
      <c r="I15" s="103">
        <f>+[41]DGA!V15</f>
        <v>361.6</v>
      </c>
      <c r="J15" s="103">
        <f>+[41]DGA!W15</f>
        <v>344.2</v>
      </c>
      <c r="K15" s="103">
        <f>+[41]DGA!X15</f>
        <v>447.8</v>
      </c>
      <c r="L15" s="103">
        <f>+[41]DGA!Y15</f>
        <v>388.1</v>
      </c>
      <c r="M15" s="103">
        <f>+[41]DGA!Z15</f>
        <v>394.5</v>
      </c>
      <c r="N15" s="103">
        <f>+[41]DGA!AA15</f>
        <v>293.60000000000002</v>
      </c>
      <c r="O15" s="104">
        <f t="shared" si="9"/>
        <v>3760.3999999999996</v>
      </c>
      <c r="P15" s="103">
        <v>241.41607897</v>
      </c>
      <c r="Q15" s="103">
        <v>211.93345982</v>
      </c>
      <c r="R15" s="103">
        <v>193.06070118</v>
      </c>
      <c r="S15" s="103">
        <v>258.21713427000003</v>
      </c>
      <c r="T15" s="103">
        <v>334.73013373999999</v>
      </c>
      <c r="U15" s="104">
        <v>291.20225360000001</v>
      </c>
      <c r="V15" s="104">
        <v>260.38596322000001</v>
      </c>
      <c r="W15" s="104">
        <v>288.37322589060005</v>
      </c>
      <c r="X15" s="104">
        <v>299.06234838</v>
      </c>
      <c r="Y15" s="104">
        <v>357.56856832049999</v>
      </c>
      <c r="Z15" s="104">
        <v>279.34843850639999</v>
      </c>
      <c r="AA15" s="104">
        <v>191.42160449000002</v>
      </c>
      <c r="AB15" s="105">
        <f t="shared" si="10"/>
        <v>3206.7199103875</v>
      </c>
      <c r="AC15" s="105">
        <f t="shared" si="2"/>
        <v>553.68008961249961</v>
      </c>
      <c r="AD15" s="105">
        <f t="shared" si="3"/>
        <v>117.26624417115347</v>
      </c>
      <c r="AE15" s="98"/>
    </row>
    <row r="16" spans="2:31" ht="22.5" customHeight="1" x14ac:dyDescent="0.2">
      <c r="B16" s="32" t="s">
        <v>37</v>
      </c>
      <c r="C16" s="103">
        <f>+[41]DGA!P16</f>
        <v>197.7</v>
      </c>
      <c r="D16" s="103">
        <f>+[41]DGA!Q16</f>
        <v>169.3</v>
      </c>
      <c r="E16" s="103">
        <f>+[41]DGA!R16</f>
        <v>130.1</v>
      </c>
      <c r="F16" s="103">
        <f>+[41]DGA!S16</f>
        <v>154.69999999999999</v>
      </c>
      <c r="G16" s="103">
        <f>+[41]DGA!T16</f>
        <v>179.4</v>
      </c>
      <c r="H16" s="103">
        <f>+[41]DGA!U16</f>
        <v>191.2</v>
      </c>
      <c r="I16" s="103">
        <f>+[41]DGA!V16</f>
        <v>173.4</v>
      </c>
      <c r="J16" s="103">
        <f>+[41]DGA!W16</f>
        <v>192.9</v>
      </c>
      <c r="K16" s="103">
        <f>+[41]DGA!X16</f>
        <v>142.30000000000001</v>
      </c>
      <c r="L16" s="103">
        <f>+[41]DGA!Y16</f>
        <v>186.7</v>
      </c>
      <c r="M16" s="103">
        <f>+[41]DGA!Z16</f>
        <v>181</v>
      </c>
      <c r="N16" s="103">
        <f>+[41]DGA!AA16</f>
        <v>159.1</v>
      </c>
      <c r="O16" s="104">
        <f t="shared" si="9"/>
        <v>2057.8000000000002</v>
      </c>
      <c r="P16" s="103">
        <v>197.73717991999999</v>
      </c>
      <c r="Q16" s="103">
        <v>169.30084252</v>
      </c>
      <c r="R16" s="103">
        <v>130.15487655999999</v>
      </c>
      <c r="S16" s="103">
        <v>154.71745998</v>
      </c>
      <c r="T16" s="103">
        <v>179.45072116</v>
      </c>
      <c r="U16" s="104">
        <v>191.19656975999999</v>
      </c>
      <c r="V16" s="104">
        <v>195.7487203932497</v>
      </c>
      <c r="W16" s="104">
        <v>186.5665007661085</v>
      </c>
      <c r="X16" s="104">
        <v>182.88459885149206</v>
      </c>
      <c r="Y16" s="104">
        <v>176.28847195762958</v>
      </c>
      <c r="Z16" s="104">
        <v>187.38483716772564</v>
      </c>
      <c r="AA16" s="104">
        <v>181.33661430742649</v>
      </c>
      <c r="AB16" s="105">
        <f t="shared" si="10"/>
        <v>2132.7673933436317</v>
      </c>
      <c r="AC16" s="105">
        <f t="shared" si="2"/>
        <v>-74.967393343631556</v>
      </c>
      <c r="AD16" s="105">
        <f t="shared" si="3"/>
        <v>96.484970954750864</v>
      </c>
      <c r="AE16" s="98"/>
    </row>
    <row r="17" spans="1:33" ht="17.25" customHeight="1" x14ac:dyDescent="0.2">
      <c r="B17" s="32" t="s">
        <v>19</v>
      </c>
      <c r="C17" s="103">
        <f>+[41]DGA!P17</f>
        <v>0</v>
      </c>
      <c r="D17" s="103">
        <f>+[41]DGA!Q17</f>
        <v>0</v>
      </c>
      <c r="E17" s="103">
        <f>+[41]DGA!R17</f>
        <v>0</v>
      </c>
      <c r="F17" s="103">
        <f>+[41]DGA!S17</f>
        <v>0</v>
      </c>
      <c r="G17" s="103">
        <f>+[41]DGA!T17</f>
        <v>0</v>
      </c>
      <c r="H17" s="103">
        <f>+[41]DGA!U17</f>
        <v>0</v>
      </c>
      <c r="I17" s="103">
        <f>+[41]DGA!V17</f>
        <v>0</v>
      </c>
      <c r="J17" s="103">
        <f>+[41]DGA!W17</f>
        <v>0</v>
      </c>
      <c r="K17" s="103">
        <f>+[41]DGA!X17</f>
        <v>0</v>
      </c>
      <c r="L17" s="103">
        <f>+[41]DGA!Y17</f>
        <v>0</v>
      </c>
      <c r="M17" s="103">
        <f>+[41]DGA!Z17</f>
        <v>0</v>
      </c>
      <c r="N17" s="103">
        <f>+[41]DGA!AA17</f>
        <v>0</v>
      </c>
      <c r="O17" s="104">
        <f t="shared" si="9"/>
        <v>0</v>
      </c>
      <c r="P17" s="103">
        <v>0</v>
      </c>
      <c r="Q17" s="103">
        <v>0</v>
      </c>
      <c r="R17" s="103">
        <v>0</v>
      </c>
      <c r="S17" s="103">
        <v>0</v>
      </c>
      <c r="T17" s="103">
        <v>0</v>
      </c>
      <c r="U17" s="104">
        <v>0</v>
      </c>
      <c r="V17" s="104">
        <v>0</v>
      </c>
      <c r="W17" s="104">
        <v>0</v>
      </c>
      <c r="X17" s="104">
        <v>0</v>
      </c>
      <c r="Y17" s="104">
        <v>0</v>
      </c>
      <c r="Z17" s="104">
        <v>0</v>
      </c>
      <c r="AA17" s="104">
        <v>0</v>
      </c>
      <c r="AB17" s="105">
        <f t="shared" si="10"/>
        <v>0</v>
      </c>
      <c r="AC17" s="105">
        <f t="shared" si="2"/>
        <v>0</v>
      </c>
      <c r="AD17" s="110">
        <v>0</v>
      </c>
      <c r="AE17" s="98"/>
    </row>
    <row r="18" spans="1:33" ht="17.25" customHeight="1" x14ac:dyDescent="0.2">
      <c r="B18" s="38" t="s">
        <v>25</v>
      </c>
      <c r="C18" s="107">
        <f>+[41]DGA!P18</f>
        <v>39.799999999999997</v>
      </c>
      <c r="D18" s="107">
        <f>+[41]DGA!Q18</f>
        <v>38.5</v>
      </c>
      <c r="E18" s="107">
        <f>+[41]DGA!R18</f>
        <v>43.2</v>
      </c>
      <c r="F18" s="107">
        <f>+[41]DGA!S18</f>
        <v>40.799999999999997</v>
      </c>
      <c r="G18" s="107">
        <f>+[41]DGA!T18</f>
        <v>46.8</v>
      </c>
      <c r="H18" s="107">
        <f>+[41]DGA!U18</f>
        <v>82.6</v>
      </c>
      <c r="I18" s="107">
        <f>+[41]DGA!V18</f>
        <v>62.5</v>
      </c>
      <c r="J18" s="107">
        <f>+[41]DGA!W18</f>
        <v>40.4</v>
      </c>
      <c r="K18" s="107">
        <f>+[41]DGA!X18</f>
        <v>35</v>
      </c>
      <c r="L18" s="107">
        <f>+[41]DGA!Y18</f>
        <v>53</v>
      </c>
      <c r="M18" s="107">
        <f>+[41]DGA!Z18</f>
        <v>48.1</v>
      </c>
      <c r="N18" s="107">
        <f>+[41]DGA!AA18</f>
        <v>42.9</v>
      </c>
      <c r="O18" s="111">
        <f t="shared" si="9"/>
        <v>573.6</v>
      </c>
      <c r="P18" s="107">
        <v>39.838494650000001</v>
      </c>
      <c r="Q18" s="107">
        <v>38.541939579999998</v>
      </c>
      <c r="R18" s="107">
        <v>43.186937090000001</v>
      </c>
      <c r="S18" s="107">
        <v>40.845523499999999</v>
      </c>
      <c r="T18" s="107">
        <v>46.784930100000004</v>
      </c>
      <c r="U18" s="111">
        <v>82.611522260000001</v>
      </c>
      <c r="V18" s="111">
        <v>49.313237446200006</v>
      </c>
      <c r="W18" s="111">
        <v>41.069978334840009</v>
      </c>
      <c r="X18" s="111">
        <v>56.380852012212003</v>
      </c>
      <c r="Y18" s="111">
        <v>61.167116771124007</v>
      </c>
      <c r="Z18" s="111">
        <v>50.573853599724004</v>
      </c>
      <c r="AA18" s="111">
        <v>37.375657606559997</v>
      </c>
      <c r="AB18" s="109">
        <f t="shared" si="10"/>
        <v>587.69004295066009</v>
      </c>
      <c r="AC18" s="109">
        <f t="shared" si="2"/>
        <v>-14.090042950660063</v>
      </c>
      <c r="AD18" s="109">
        <f t="shared" ref="AD18:AD30" si="11">+O18/AB18*100</f>
        <v>97.602470363473046</v>
      </c>
      <c r="AE18" s="98"/>
    </row>
    <row r="19" spans="1:33" ht="18" customHeight="1" x14ac:dyDescent="0.2">
      <c r="B19" s="112" t="s">
        <v>49</v>
      </c>
      <c r="C19" s="107">
        <f>+C20+C22</f>
        <v>4322.5999999999995</v>
      </c>
      <c r="D19" s="107">
        <f t="shared" ref="D19:N19" si="12">+D20+D22</f>
        <v>3846</v>
      </c>
      <c r="E19" s="107">
        <f t="shared" si="12"/>
        <v>4223.8999999999996</v>
      </c>
      <c r="F19" s="107">
        <f t="shared" si="12"/>
        <v>4635.8</v>
      </c>
      <c r="G19" s="107">
        <f t="shared" si="12"/>
        <v>4874.7</v>
      </c>
      <c r="H19" s="107">
        <f t="shared" si="12"/>
        <v>4777.0999999999995</v>
      </c>
      <c r="I19" s="107">
        <f t="shared" si="12"/>
        <v>5440.9000000000005</v>
      </c>
      <c r="J19" s="107">
        <f t="shared" si="12"/>
        <v>5152.1000000000004</v>
      </c>
      <c r="K19" s="107">
        <f t="shared" si="12"/>
        <v>5638.8</v>
      </c>
      <c r="L19" s="107">
        <f t="shared" si="12"/>
        <v>5825.5999999999995</v>
      </c>
      <c r="M19" s="107">
        <f t="shared" si="12"/>
        <v>5550.3</v>
      </c>
      <c r="N19" s="107">
        <f t="shared" si="12"/>
        <v>5843</v>
      </c>
      <c r="O19" s="107">
        <f>+O20+O22</f>
        <v>60130.799999999996</v>
      </c>
      <c r="P19" s="107">
        <f t="shared" ref="P19:AA19" si="13">+P20+P22</f>
        <v>4322.5681973399996</v>
      </c>
      <c r="Q19" s="107">
        <f t="shared" si="13"/>
        <v>3845.97536494</v>
      </c>
      <c r="R19" s="107">
        <f t="shared" si="13"/>
        <v>4223.9505942699998</v>
      </c>
      <c r="S19" s="107">
        <f t="shared" si="13"/>
        <v>4635.7768635499997</v>
      </c>
      <c r="T19" s="107">
        <f t="shared" si="13"/>
        <v>4874.7045915000008</v>
      </c>
      <c r="U19" s="107">
        <f t="shared" si="13"/>
        <v>4776.508268710003</v>
      </c>
      <c r="V19" s="107">
        <f t="shared" si="13"/>
        <v>4828.1688277932899</v>
      </c>
      <c r="W19" s="107">
        <f t="shared" si="13"/>
        <v>4835.9752843482602</v>
      </c>
      <c r="X19" s="107">
        <f t="shared" si="13"/>
        <v>5278.6798842661601</v>
      </c>
      <c r="Y19" s="107">
        <f t="shared" si="13"/>
        <v>5913.8163639614695</v>
      </c>
      <c r="Z19" s="107">
        <f t="shared" si="13"/>
        <v>5598.8591556449801</v>
      </c>
      <c r="AA19" s="107">
        <f t="shared" si="13"/>
        <v>4821.2539372097299</v>
      </c>
      <c r="AB19" s="108">
        <f>+AB20+AB22</f>
        <v>57956.237333533893</v>
      </c>
      <c r="AC19" s="108">
        <f t="shared" si="2"/>
        <v>2174.5626664661031</v>
      </c>
      <c r="AD19" s="109">
        <f t="shared" si="11"/>
        <v>103.7520770265876</v>
      </c>
      <c r="AE19" s="98"/>
    </row>
    <row r="20" spans="1:33" ht="18" customHeight="1" x14ac:dyDescent="0.2">
      <c r="B20" s="26" t="s">
        <v>39</v>
      </c>
      <c r="C20" s="107">
        <f>+C21</f>
        <v>4321.2</v>
      </c>
      <c r="D20" s="107">
        <f t="shared" ref="D20:AA20" si="14">+D21</f>
        <v>3844.4</v>
      </c>
      <c r="E20" s="107">
        <f t="shared" si="14"/>
        <v>4222.8999999999996</v>
      </c>
      <c r="F20" s="107">
        <f t="shared" si="14"/>
        <v>4632.6000000000004</v>
      </c>
      <c r="G20" s="107">
        <f t="shared" si="14"/>
        <v>4872.3</v>
      </c>
      <c r="H20" s="107">
        <f t="shared" si="14"/>
        <v>4775.2</v>
      </c>
      <c r="I20" s="107">
        <f t="shared" si="14"/>
        <v>5439.6</v>
      </c>
      <c r="J20" s="107">
        <f t="shared" si="14"/>
        <v>5150.5</v>
      </c>
      <c r="K20" s="107">
        <f t="shared" si="14"/>
        <v>5637.5</v>
      </c>
      <c r="L20" s="107">
        <f t="shared" si="14"/>
        <v>5823.7</v>
      </c>
      <c r="M20" s="107">
        <f t="shared" si="14"/>
        <v>5548.8</v>
      </c>
      <c r="N20" s="107">
        <f t="shared" si="14"/>
        <v>5841.7</v>
      </c>
      <c r="O20" s="107">
        <f>+O21</f>
        <v>60110.399999999994</v>
      </c>
      <c r="P20" s="107">
        <f t="shared" si="14"/>
        <v>4321.21597982</v>
      </c>
      <c r="Q20" s="107">
        <f t="shared" si="14"/>
        <v>3844.3770334000001</v>
      </c>
      <c r="R20" s="107">
        <f t="shared" si="14"/>
        <v>4222.9315559899997</v>
      </c>
      <c r="S20" s="107">
        <f t="shared" si="14"/>
        <v>4632.6222497399995</v>
      </c>
      <c r="T20" s="107">
        <f t="shared" si="14"/>
        <v>4872.3413742600005</v>
      </c>
      <c r="U20" s="107">
        <f t="shared" si="14"/>
        <v>4774.6498477900032</v>
      </c>
      <c r="V20" s="107">
        <f t="shared" si="14"/>
        <v>4805.9132040880895</v>
      </c>
      <c r="W20" s="107">
        <f t="shared" si="14"/>
        <v>4812.8305687996599</v>
      </c>
      <c r="X20" s="107">
        <f t="shared" si="14"/>
        <v>5266.8812665185606</v>
      </c>
      <c r="Y20" s="107">
        <f t="shared" si="14"/>
        <v>5912.1971526616699</v>
      </c>
      <c r="Z20" s="107">
        <f t="shared" si="14"/>
        <v>5597.1588019705805</v>
      </c>
      <c r="AA20" s="107">
        <f t="shared" si="14"/>
        <v>4818.8317521977297</v>
      </c>
      <c r="AB20" s="108">
        <f>+AB21</f>
        <v>57881.950787236296</v>
      </c>
      <c r="AC20" s="108">
        <f t="shared" si="2"/>
        <v>2228.4492127636986</v>
      </c>
      <c r="AD20" s="109">
        <f t="shared" si="11"/>
        <v>103.84998981971958</v>
      </c>
      <c r="AE20" s="98"/>
    </row>
    <row r="21" spans="1:33" ht="18" customHeight="1" x14ac:dyDescent="0.2">
      <c r="B21" s="113" t="s">
        <v>40</v>
      </c>
      <c r="C21" s="103">
        <f>+[41]DGA!P21</f>
        <v>4321.2</v>
      </c>
      <c r="D21" s="103">
        <f>+[41]DGA!Q21</f>
        <v>3844.4</v>
      </c>
      <c r="E21" s="103">
        <f>+[41]DGA!R21</f>
        <v>4222.8999999999996</v>
      </c>
      <c r="F21" s="103">
        <f>+[41]DGA!S21</f>
        <v>4632.6000000000004</v>
      </c>
      <c r="G21" s="103">
        <f>+[41]DGA!T21</f>
        <v>4872.3</v>
      </c>
      <c r="H21" s="103">
        <f>+[41]DGA!U21</f>
        <v>4775.2</v>
      </c>
      <c r="I21" s="103">
        <f>+[41]DGA!V21</f>
        <v>5439.6</v>
      </c>
      <c r="J21" s="103">
        <f>+[41]DGA!W21</f>
        <v>5150.5</v>
      </c>
      <c r="K21" s="103">
        <f>+[41]DGA!X21</f>
        <v>5637.5</v>
      </c>
      <c r="L21" s="103">
        <f>+[41]DGA!Y21</f>
        <v>5823.7</v>
      </c>
      <c r="M21" s="103">
        <f>+[41]DGA!Z21</f>
        <v>5548.8</v>
      </c>
      <c r="N21" s="103">
        <f>+[41]DGA!AA21</f>
        <v>5841.7</v>
      </c>
      <c r="O21" s="104">
        <f>SUM(C21:N21)</f>
        <v>60110.399999999994</v>
      </c>
      <c r="P21" s="103">
        <v>4321.21597982</v>
      </c>
      <c r="Q21" s="103">
        <v>3844.3770334000001</v>
      </c>
      <c r="R21" s="103">
        <v>4222.9315559899997</v>
      </c>
      <c r="S21" s="103">
        <v>4632.6222497399995</v>
      </c>
      <c r="T21" s="103">
        <v>4872.3413742600005</v>
      </c>
      <c r="U21" s="104">
        <v>4774.6498477900032</v>
      </c>
      <c r="V21" s="104">
        <v>4805.9132040880895</v>
      </c>
      <c r="W21" s="104">
        <v>4812.8305687996599</v>
      </c>
      <c r="X21" s="104">
        <v>5266.8812665185606</v>
      </c>
      <c r="Y21" s="104">
        <v>5912.1971526616699</v>
      </c>
      <c r="Z21" s="104">
        <v>5597.1588019705805</v>
      </c>
      <c r="AA21" s="104">
        <v>4818.8317521977297</v>
      </c>
      <c r="AB21" s="105">
        <f>SUM(P21:AA21)</f>
        <v>57881.950787236296</v>
      </c>
      <c r="AC21" s="105">
        <f t="shared" si="2"/>
        <v>2228.4492127636986</v>
      </c>
      <c r="AD21" s="105">
        <f t="shared" si="11"/>
        <v>103.84998981971958</v>
      </c>
      <c r="AE21" s="98"/>
    </row>
    <row r="22" spans="1:33" ht="18" customHeight="1" x14ac:dyDescent="0.2">
      <c r="B22" s="26" t="s">
        <v>41</v>
      </c>
      <c r="C22" s="99">
        <f>+C23+C24</f>
        <v>1.4</v>
      </c>
      <c r="D22" s="99">
        <f t="shared" ref="D22:N22" si="15">+D23+D24</f>
        <v>1.6</v>
      </c>
      <c r="E22" s="99">
        <f t="shared" si="15"/>
        <v>1</v>
      </c>
      <c r="F22" s="99">
        <f t="shared" si="15"/>
        <v>3.2</v>
      </c>
      <c r="G22" s="99">
        <f t="shared" si="15"/>
        <v>2.4</v>
      </c>
      <c r="H22" s="99">
        <f t="shared" si="15"/>
        <v>1.9</v>
      </c>
      <c r="I22" s="99">
        <f t="shared" si="15"/>
        <v>1.3</v>
      </c>
      <c r="J22" s="99">
        <f t="shared" si="15"/>
        <v>1.6</v>
      </c>
      <c r="K22" s="99">
        <f t="shared" si="15"/>
        <v>1.3</v>
      </c>
      <c r="L22" s="99">
        <f t="shared" si="15"/>
        <v>1.9</v>
      </c>
      <c r="M22" s="99">
        <f t="shared" si="15"/>
        <v>1.5</v>
      </c>
      <c r="N22" s="99">
        <f t="shared" si="15"/>
        <v>1.3</v>
      </c>
      <c r="O22" s="101">
        <f>+O23+O24</f>
        <v>20.399999999999999</v>
      </c>
      <c r="P22" s="99">
        <f t="shared" ref="P22:AA22" si="16">+P23+P24</f>
        <v>1.35221752</v>
      </c>
      <c r="Q22" s="99">
        <f t="shared" si="16"/>
        <v>1.5983315400000002</v>
      </c>
      <c r="R22" s="99">
        <f t="shared" si="16"/>
        <v>1.01903828</v>
      </c>
      <c r="S22" s="99">
        <f t="shared" si="16"/>
        <v>3.1546138099999999</v>
      </c>
      <c r="T22" s="99">
        <f t="shared" si="16"/>
        <v>2.36321724</v>
      </c>
      <c r="U22" s="99">
        <f>+U23+U24</f>
        <v>1.8584209199999999</v>
      </c>
      <c r="V22" s="99">
        <f t="shared" si="16"/>
        <v>22.255623705200001</v>
      </c>
      <c r="W22" s="99">
        <f t="shared" si="16"/>
        <v>23.144715548600004</v>
      </c>
      <c r="X22" s="99">
        <f t="shared" si="16"/>
        <v>11.7986177476</v>
      </c>
      <c r="Y22" s="99">
        <f t="shared" si="16"/>
        <v>1.6192112998000001</v>
      </c>
      <c r="Z22" s="99">
        <f t="shared" si="16"/>
        <v>1.7003536744000001</v>
      </c>
      <c r="AA22" s="99">
        <f t="shared" si="16"/>
        <v>2.4221850119999999</v>
      </c>
      <c r="AB22" s="97">
        <f>+AB23+AB24</f>
        <v>74.286546297600012</v>
      </c>
      <c r="AC22" s="97">
        <f t="shared" si="2"/>
        <v>-53.886546297600013</v>
      </c>
      <c r="AD22" s="109">
        <f t="shared" si="11"/>
        <v>27.461230891358674</v>
      </c>
      <c r="AE22" s="98"/>
    </row>
    <row r="23" spans="1:33" ht="18" customHeight="1" x14ac:dyDescent="0.2">
      <c r="B23" s="113" t="s">
        <v>42</v>
      </c>
      <c r="C23" s="65">
        <f>+[41]DGA!P23</f>
        <v>0.5</v>
      </c>
      <c r="D23" s="65">
        <f>+[41]DGA!Q23</f>
        <v>0.5</v>
      </c>
      <c r="E23" s="65">
        <f>+[41]DGA!R23</f>
        <v>0.4</v>
      </c>
      <c r="F23" s="65">
        <f>+[41]DGA!S23</f>
        <v>0.7</v>
      </c>
      <c r="G23" s="65">
        <f>+[41]DGA!T23</f>
        <v>0.6</v>
      </c>
      <c r="H23" s="65">
        <f>+[41]DGA!U23</f>
        <v>0.5</v>
      </c>
      <c r="I23" s="65">
        <f>+[41]DGA!V23</f>
        <v>0.5</v>
      </c>
      <c r="J23" s="65">
        <f>+[41]DGA!W23</f>
        <v>0.4</v>
      </c>
      <c r="K23" s="65">
        <f>+[41]DGA!X23</f>
        <v>0.4</v>
      </c>
      <c r="L23" s="65">
        <f>+[41]DGA!Y23</f>
        <v>0.4</v>
      </c>
      <c r="M23" s="65">
        <f>+[41]DGA!Z23</f>
        <v>0.6</v>
      </c>
      <c r="N23" s="65">
        <f>+[41]DGA!AA23</f>
        <v>1</v>
      </c>
      <c r="O23" s="104">
        <f>SUM(C23:N23)</f>
        <v>6.5</v>
      </c>
      <c r="P23" s="65">
        <v>0.49912605999999998</v>
      </c>
      <c r="Q23" s="65">
        <v>0.50316470000000002</v>
      </c>
      <c r="R23" s="65">
        <v>0.40859704999999996</v>
      </c>
      <c r="S23" s="65">
        <v>0.64442642000000006</v>
      </c>
      <c r="T23" s="65">
        <v>0.58776368000000001</v>
      </c>
      <c r="U23" s="66">
        <v>0.43885566999999998</v>
      </c>
      <c r="V23" s="66">
        <v>21.547102692200003</v>
      </c>
      <c r="W23" s="66">
        <v>21.614028272600002</v>
      </c>
      <c r="X23" s="66">
        <v>10.787963916999999</v>
      </c>
      <c r="Y23" s="66">
        <v>0</v>
      </c>
      <c r="Z23" s="66">
        <v>6.0170052000000007E-3</v>
      </c>
      <c r="AA23" s="66">
        <v>0.76627564300000006</v>
      </c>
      <c r="AB23" s="105">
        <f>SUM(P23:AA23)</f>
        <v>57.803321110000006</v>
      </c>
      <c r="AC23" s="105">
        <f t="shared" si="2"/>
        <v>-51.303321110000006</v>
      </c>
      <c r="AD23" s="105">
        <f t="shared" si="11"/>
        <v>11.245028616315086</v>
      </c>
      <c r="AE23" s="98"/>
    </row>
    <row r="24" spans="1:33" ht="18" customHeight="1" x14ac:dyDescent="0.2">
      <c r="B24" s="114" t="s">
        <v>19</v>
      </c>
      <c r="C24" s="65">
        <f>+[41]DGA!P24</f>
        <v>0.9</v>
      </c>
      <c r="D24" s="65">
        <f>+[41]DGA!Q24</f>
        <v>1.1000000000000001</v>
      </c>
      <c r="E24" s="65">
        <f>+[41]DGA!R24</f>
        <v>0.6</v>
      </c>
      <c r="F24" s="65">
        <f>+[41]DGA!S24</f>
        <v>2.5</v>
      </c>
      <c r="G24" s="65">
        <f>+[41]DGA!T24</f>
        <v>1.8</v>
      </c>
      <c r="H24" s="65">
        <f>+[41]DGA!U24</f>
        <v>1.4</v>
      </c>
      <c r="I24" s="65">
        <f>+[41]DGA!V24</f>
        <v>0.8</v>
      </c>
      <c r="J24" s="65">
        <f>+[41]DGA!W24</f>
        <v>1.2</v>
      </c>
      <c r="K24" s="65">
        <f>+[41]DGA!X24</f>
        <v>0.9</v>
      </c>
      <c r="L24" s="65">
        <f>+[41]DGA!Y24</f>
        <v>1.5</v>
      </c>
      <c r="M24" s="65">
        <f>+[41]DGA!Z24</f>
        <v>0.9</v>
      </c>
      <c r="N24" s="65">
        <f>+[41]DGA!AA24</f>
        <v>0.3</v>
      </c>
      <c r="O24" s="104">
        <f>SUM(C24:N24)</f>
        <v>13.9</v>
      </c>
      <c r="P24" s="65">
        <v>0.85309145999999991</v>
      </c>
      <c r="Q24" s="65">
        <v>1.0951668400000001</v>
      </c>
      <c r="R24" s="65">
        <v>0.61044122999999995</v>
      </c>
      <c r="S24" s="65">
        <v>2.51018739</v>
      </c>
      <c r="T24" s="65">
        <v>1.7754535600000001</v>
      </c>
      <c r="U24" s="66">
        <v>1.41956525</v>
      </c>
      <c r="V24" s="66">
        <v>0.70852101300000003</v>
      </c>
      <c r="W24" s="66">
        <v>1.5306872760000001</v>
      </c>
      <c r="X24" s="66">
        <v>1.0106538306000001</v>
      </c>
      <c r="Y24" s="66">
        <v>1.6192112998000001</v>
      </c>
      <c r="Z24" s="66">
        <v>1.6943366692000001</v>
      </c>
      <c r="AA24" s="66">
        <v>1.655909369</v>
      </c>
      <c r="AB24" s="105">
        <f>SUM(P24:AA24)</f>
        <v>16.483225187600002</v>
      </c>
      <c r="AC24" s="105">
        <f t="shared" si="2"/>
        <v>-2.5832251876000019</v>
      </c>
      <c r="AD24" s="105">
        <f t="shared" si="11"/>
        <v>84.328156909830298</v>
      </c>
      <c r="AE24" s="98"/>
    </row>
    <row r="25" spans="1:33" ht="18" customHeight="1" x14ac:dyDescent="0.2">
      <c r="B25" s="21" t="s">
        <v>43</v>
      </c>
      <c r="C25" s="99">
        <f>+[41]DGA!P25</f>
        <v>0</v>
      </c>
      <c r="D25" s="99">
        <f>+[41]DGA!Q25</f>
        <v>0.2</v>
      </c>
      <c r="E25" s="99">
        <f>+[41]DGA!R25</f>
        <v>0.1</v>
      </c>
      <c r="F25" s="99">
        <f>+[41]DGA!S25</f>
        <v>0</v>
      </c>
      <c r="G25" s="99">
        <f>+[41]DGA!T25</f>
        <v>0</v>
      </c>
      <c r="H25" s="99">
        <f>+[41]DGA!U25</f>
        <v>0</v>
      </c>
      <c r="I25" s="99">
        <f>+[41]DGA!V25</f>
        <v>0</v>
      </c>
      <c r="J25" s="99">
        <f>+[41]DGA!W25</f>
        <v>0</v>
      </c>
      <c r="K25" s="99">
        <f>+[41]DGA!X25</f>
        <v>0</v>
      </c>
      <c r="L25" s="99">
        <f>+[41]DGA!Y25</f>
        <v>0</v>
      </c>
      <c r="M25" s="99">
        <f>+[41]DGA!Z25</f>
        <v>0</v>
      </c>
      <c r="N25" s="99">
        <f>+[41]DGA!AA25</f>
        <v>0</v>
      </c>
      <c r="O25" s="111">
        <f>SUM(C25:N25)</f>
        <v>0.30000000000000004</v>
      </c>
      <c r="P25" s="99">
        <v>0</v>
      </c>
      <c r="Q25" s="99">
        <v>0.183</v>
      </c>
      <c r="R25" s="99">
        <v>9.1499999999999998E-2</v>
      </c>
      <c r="S25" s="99">
        <v>0</v>
      </c>
      <c r="T25" s="99">
        <v>0</v>
      </c>
      <c r="U25" s="101">
        <v>0</v>
      </c>
      <c r="V25" s="101">
        <v>0</v>
      </c>
      <c r="W25" s="101">
        <v>0</v>
      </c>
      <c r="X25" s="101">
        <v>0</v>
      </c>
      <c r="Y25" s="101">
        <v>0</v>
      </c>
      <c r="Z25" s="101">
        <v>0</v>
      </c>
      <c r="AA25" s="101">
        <v>0</v>
      </c>
      <c r="AB25" s="109">
        <f>SUM(P25:AA25)</f>
        <v>0.27449999999999997</v>
      </c>
      <c r="AC25" s="109">
        <f t="shared" si="2"/>
        <v>2.5500000000000078E-2</v>
      </c>
      <c r="AD25" s="109">
        <v>0</v>
      </c>
      <c r="AE25" s="98"/>
    </row>
    <row r="26" spans="1:33" ht="18" customHeight="1" x14ac:dyDescent="0.2">
      <c r="B26" s="115" t="s">
        <v>44</v>
      </c>
      <c r="C26" s="99">
        <f t="shared" ref="C26:AA27" si="17">+C27</f>
        <v>30.1</v>
      </c>
      <c r="D26" s="99">
        <f t="shared" si="17"/>
        <v>213.5</v>
      </c>
      <c r="E26" s="99">
        <f t="shared" si="17"/>
        <v>63.4</v>
      </c>
      <c r="F26" s="99">
        <f t="shared" si="17"/>
        <v>81.900000000000006</v>
      </c>
      <c r="G26" s="99">
        <f t="shared" si="17"/>
        <v>112.2</v>
      </c>
      <c r="H26" s="99">
        <f t="shared" si="17"/>
        <v>81.3</v>
      </c>
      <c r="I26" s="99">
        <f t="shared" si="17"/>
        <v>143.69999999999999</v>
      </c>
      <c r="J26" s="99">
        <f t="shared" si="17"/>
        <v>111.4</v>
      </c>
      <c r="K26" s="99">
        <f t="shared" si="17"/>
        <v>110.7</v>
      </c>
      <c r="L26" s="99">
        <f t="shared" si="17"/>
        <v>170.9</v>
      </c>
      <c r="M26" s="99">
        <f t="shared" si="17"/>
        <v>76</v>
      </c>
      <c r="N26" s="99">
        <f t="shared" si="17"/>
        <v>908.5</v>
      </c>
      <c r="O26" s="99">
        <f>+O27</f>
        <v>2103.6</v>
      </c>
      <c r="P26" s="99">
        <f t="shared" si="17"/>
        <v>30.11438115</v>
      </c>
      <c r="Q26" s="99">
        <f t="shared" si="17"/>
        <v>213.46124563999999</v>
      </c>
      <c r="R26" s="99">
        <f t="shared" si="17"/>
        <v>63.391947070000001</v>
      </c>
      <c r="S26" s="99">
        <f t="shared" si="17"/>
        <v>81.944339630000002</v>
      </c>
      <c r="T26" s="99">
        <f t="shared" si="17"/>
        <v>112.22348719</v>
      </c>
      <c r="U26" s="99">
        <f t="shared" si="17"/>
        <v>81.313070749999994</v>
      </c>
      <c r="V26" s="99">
        <f t="shared" si="17"/>
        <v>81.73305625880063</v>
      </c>
      <c r="W26" s="99">
        <f t="shared" si="17"/>
        <v>113.74771544253211</v>
      </c>
      <c r="X26" s="99">
        <f t="shared" si="17"/>
        <v>180.51587133999922</v>
      </c>
      <c r="Y26" s="99">
        <f t="shared" si="17"/>
        <v>262.92885797188978</v>
      </c>
      <c r="Z26" s="99">
        <f t="shared" si="17"/>
        <v>130.66522509464627</v>
      </c>
      <c r="AA26" s="99">
        <f t="shared" si="17"/>
        <v>114.66036742631847</v>
      </c>
      <c r="AB26" s="100">
        <f>+AB27</f>
        <v>1466.6995649641865</v>
      </c>
      <c r="AC26" s="100">
        <f t="shared" si="2"/>
        <v>636.90043503581342</v>
      </c>
      <c r="AD26" s="109">
        <f t="shared" si="11"/>
        <v>143.42405563141796</v>
      </c>
      <c r="AE26" s="116"/>
    </row>
    <row r="27" spans="1:33" ht="18" customHeight="1" x14ac:dyDescent="0.2">
      <c r="B27" s="42" t="s">
        <v>26</v>
      </c>
      <c r="C27" s="99">
        <f t="shared" si="17"/>
        <v>30.1</v>
      </c>
      <c r="D27" s="99">
        <f t="shared" si="17"/>
        <v>213.5</v>
      </c>
      <c r="E27" s="99">
        <f t="shared" si="17"/>
        <v>63.4</v>
      </c>
      <c r="F27" s="99">
        <f t="shared" si="17"/>
        <v>81.900000000000006</v>
      </c>
      <c r="G27" s="99">
        <f t="shared" si="17"/>
        <v>112.2</v>
      </c>
      <c r="H27" s="99">
        <f t="shared" si="17"/>
        <v>81.3</v>
      </c>
      <c r="I27" s="99">
        <f t="shared" si="17"/>
        <v>143.69999999999999</v>
      </c>
      <c r="J27" s="99">
        <f t="shared" si="17"/>
        <v>111.4</v>
      </c>
      <c r="K27" s="99">
        <f t="shared" si="17"/>
        <v>110.7</v>
      </c>
      <c r="L27" s="99">
        <f t="shared" si="17"/>
        <v>170.9</v>
      </c>
      <c r="M27" s="99">
        <f t="shared" si="17"/>
        <v>76</v>
      </c>
      <c r="N27" s="99">
        <f t="shared" si="17"/>
        <v>908.5</v>
      </c>
      <c r="O27" s="101">
        <f>+O28</f>
        <v>2103.6</v>
      </c>
      <c r="P27" s="99">
        <f t="shared" si="17"/>
        <v>30.11438115</v>
      </c>
      <c r="Q27" s="99">
        <f t="shared" si="17"/>
        <v>213.46124563999999</v>
      </c>
      <c r="R27" s="99">
        <f t="shared" si="17"/>
        <v>63.391947070000001</v>
      </c>
      <c r="S27" s="99">
        <f t="shared" si="17"/>
        <v>81.944339630000002</v>
      </c>
      <c r="T27" s="99">
        <f t="shared" si="17"/>
        <v>112.22348719</v>
      </c>
      <c r="U27" s="99">
        <f t="shared" si="17"/>
        <v>81.313070749999994</v>
      </c>
      <c r="V27" s="99">
        <f t="shared" si="17"/>
        <v>81.73305625880063</v>
      </c>
      <c r="W27" s="99">
        <f t="shared" si="17"/>
        <v>113.74771544253211</v>
      </c>
      <c r="X27" s="99">
        <f t="shared" si="17"/>
        <v>180.51587133999922</v>
      </c>
      <c r="Y27" s="99">
        <f t="shared" si="17"/>
        <v>262.92885797188978</v>
      </c>
      <c r="Z27" s="99">
        <f t="shared" si="17"/>
        <v>130.66522509464627</v>
      </c>
      <c r="AA27" s="99">
        <f t="shared" si="17"/>
        <v>114.66036742631847</v>
      </c>
      <c r="AB27" s="97">
        <f>+AB28</f>
        <v>1466.6995649641865</v>
      </c>
      <c r="AC27" s="97">
        <f t="shared" si="2"/>
        <v>636.90043503581342</v>
      </c>
      <c r="AD27" s="109">
        <f t="shared" si="11"/>
        <v>143.42405563141796</v>
      </c>
      <c r="AE27" s="98"/>
    </row>
    <row r="28" spans="1:33" ht="18" customHeight="1" x14ac:dyDescent="0.2">
      <c r="B28" s="43" t="s">
        <v>27</v>
      </c>
      <c r="C28" s="65">
        <f>+[41]DGA!P28</f>
        <v>30.1</v>
      </c>
      <c r="D28" s="65">
        <f>+[41]DGA!Q28</f>
        <v>213.5</v>
      </c>
      <c r="E28" s="65">
        <f>+[41]DGA!R28</f>
        <v>63.4</v>
      </c>
      <c r="F28" s="65">
        <f>+[41]DGA!S28</f>
        <v>81.900000000000006</v>
      </c>
      <c r="G28" s="65">
        <f>+[41]DGA!T28</f>
        <v>112.2</v>
      </c>
      <c r="H28" s="65">
        <f>+[41]DGA!U28</f>
        <v>81.3</v>
      </c>
      <c r="I28" s="65">
        <f>+[41]DGA!V28</f>
        <v>143.69999999999999</v>
      </c>
      <c r="J28" s="65">
        <f>+[41]DGA!W28</f>
        <v>111.4</v>
      </c>
      <c r="K28" s="65">
        <f>+[41]DGA!X28</f>
        <v>110.7</v>
      </c>
      <c r="L28" s="65">
        <f>+[41]DGA!Y28</f>
        <v>170.9</v>
      </c>
      <c r="M28" s="65">
        <f>+[41]DGA!Z28</f>
        <v>76</v>
      </c>
      <c r="N28" s="65">
        <f>+[41]DGA!AA28</f>
        <v>908.5</v>
      </c>
      <c r="O28" s="104">
        <f>SUM(C28:N28)</f>
        <v>2103.6</v>
      </c>
      <c r="P28" s="65">
        <v>30.11438115</v>
      </c>
      <c r="Q28" s="65">
        <v>213.46124563999999</v>
      </c>
      <c r="R28" s="65">
        <v>63.391947070000001</v>
      </c>
      <c r="S28" s="65">
        <v>81.944339630000002</v>
      </c>
      <c r="T28" s="65">
        <v>112.22348719</v>
      </c>
      <c r="U28" s="66">
        <v>81.313070749999994</v>
      </c>
      <c r="V28" s="66">
        <v>81.73305625880063</v>
      </c>
      <c r="W28" s="66">
        <v>113.74771544253211</v>
      </c>
      <c r="X28" s="66">
        <v>180.51587133999922</v>
      </c>
      <c r="Y28" s="66">
        <v>262.92885797188978</v>
      </c>
      <c r="Z28" s="66">
        <v>130.66522509464627</v>
      </c>
      <c r="AA28" s="66">
        <v>114.66036742631847</v>
      </c>
      <c r="AB28" s="105">
        <f>SUM(P28:AA28)</f>
        <v>1466.6995649641865</v>
      </c>
      <c r="AC28" s="105">
        <f t="shared" si="2"/>
        <v>636.90043503581342</v>
      </c>
      <c r="AD28" s="105">
        <f t="shared" si="11"/>
        <v>143.42405563141796</v>
      </c>
      <c r="AE28" s="117"/>
    </row>
    <row r="29" spans="1:33" ht="18" customHeight="1" x14ac:dyDescent="0.2">
      <c r="B29" s="112" t="s">
        <v>45</v>
      </c>
      <c r="C29" s="99">
        <f>+[41]DGA!P29</f>
        <v>79</v>
      </c>
      <c r="D29" s="99">
        <f>+[41]DGA!Q29</f>
        <v>0</v>
      </c>
      <c r="E29" s="99">
        <f>+[41]DGA!R29</f>
        <v>0</v>
      </c>
      <c r="F29" s="99">
        <f>+[41]DGA!S29</f>
        <v>87.3</v>
      </c>
      <c r="G29" s="99">
        <f>+[41]DGA!T29</f>
        <v>0</v>
      </c>
      <c r="H29" s="99">
        <f>+[41]DGA!U29</f>
        <v>0</v>
      </c>
      <c r="I29" s="99">
        <f>+[41]DGA!V29</f>
        <v>119</v>
      </c>
      <c r="J29" s="99">
        <f>+[41]DGA!W29</f>
        <v>0</v>
      </c>
      <c r="K29" s="99">
        <f>+[41]DGA!X29</f>
        <v>0</v>
      </c>
      <c r="L29" s="99">
        <f>+[41]DGA!Y29</f>
        <v>114.7</v>
      </c>
      <c r="M29" s="99">
        <f>+[41]DGA!Z29</f>
        <v>0</v>
      </c>
      <c r="N29" s="99">
        <f>+[41]DGA!AA29</f>
        <v>0</v>
      </c>
      <c r="O29" s="99">
        <f>+[41]DGA!AB29</f>
        <v>400</v>
      </c>
      <c r="P29" s="99">
        <v>79.006842180000007</v>
      </c>
      <c r="Q29" s="99">
        <v>0</v>
      </c>
      <c r="R29" s="99">
        <v>0</v>
      </c>
      <c r="S29" s="99">
        <v>87.284282140000002</v>
      </c>
      <c r="T29" s="99">
        <v>0</v>
      </c>
      <c r="U29" s="101">
        <v>0</v>
      </c>
      <c r="V29" s="101">
        <v>2.7588012499999999</v>
      </c>
      <c r="W29" s="101">
        <v>0</v>
      </c>
      <c r="X29" s="101">
        <v>0</v>
      </c>
      <c r="Y29" s="101">
        <v>0</v>
      </c>
      <c r="Z29" s="101">
        <v>0</v>
      </c>
      <c r="AA29" s="101">
        <v>0</v>
      </c>
      <c r="AB29" s="109">
        <f>SUM(P29:AA29)</f>
        <v>169.04992557</v>
      </c>
      <c r="AC29" s="109">
        <f t="shared" si="2"/>
        <v>230.95007443</v>
      </c>
      <c r="AD29" s="109">
        <f t="shared" si="11"/>
        <v>236.61648986314901</v>
      </c>
      <c r="AE29" s="117"/>
    </row>
    <row r="30" spans="1:33" ht="20.25" customHeight="1" thickBot="1" x14ac:dyDescent="0.25">
      <c r="B30" s="118" t="s">
        <v>46</v>
      </c>
      <c r="C30" s="119">
        <f>+C8+C25+C26+C29</f>
        <v>18113.099999999995</v>
      </c>
      <c r="D30" s="119">
        <f t="shared" ref="D30:N30" si="18">+D8+D25+D26+D29</f>
        <v>17428.100000000002</v>
      </c>
      <c r="E30" s="119">
        <f t="shared" si="18"/>
        <v>18196.900000000001</v>
      </c>
      <c r="F30" s="119">
        <f t="shared" si="18"/>
        <v>20444.2</v>
      </c>
      <c r="G30" s="119">
        <f t="shared" si="18"/>
        <v>21326.3</v>
      </c>
      <c r="H30" s="119">
        <f t="shared" si="18"/>
        <v>20177</v>
      </c>
      <c r="I30" s="119">
        <f t="shared" si="18"/>
        <v>23068.500000000004</v>
      </c>
      <c r="J30" s="119">
        <f t="shared" si="18"/>
        <v>22224.800000000003</v>
      </c>
      <c r="K30" s="119">
        <f t="shared" si="18"/>
        <v>23040.9</v>
      </c>
      <c r="L30" s="119">
        <f t="shared" si="18"/>
        <v>24691</v>
      </c>
      <c r="M30" s="119">
        <f t="shared" si="18"/>
        <v>23010.3</v>
      </c>
      <c r="N30" s="119">
        <f t="shared" si="18"/>
        <v>22966</v>
      </c>
      <c r="O30" s="119">
        <f>+O8+O25+O26+O29</f>
        <v>254687.09999999995</v>
      </c>
      <c r="P30" s="119">
        <f t="shared" ref="P30:AA30" si="19">+P8+P25+P26+P29</f>
        <v>18113.11741309</v>
      </c>
      <c r="Q30" s="119">
        <f t="shared" si="19"/>
        <v>17428.080860440001</v>
      </c>
      <c r="R30" s="119">
        <f t="shared" si="19"/>
        <v>18196.943177689998</v>
      </c>
      <c r="S30" s="119">
        <f t="shared" si="19"/>
        <v>20444.232321000003</v>
      </c>
      <c r="T30" s="119">
        <f t="shared" si="19"/>
        <v>21326.272825260003</v>
      </c>
      <c r="U30" s="119">
        <f t="shared" si="19"/>
        <v>20177.041824360003</v>
      </c>
      <c r="V30" s="119">
        <f t="shared" si="19"/>
        <v>21499.628070764204</v>
      </c>
      <c r="W30" s="119">
        <f t="shared" si="19"/>
        <v>22230.337276981707</v>
      </c>
      <c r="X30" s="119">
        <f t="shared" si="19"/>
        <v>23762.104458815626</v>
      </c>
      <c r="Y30" s="119">
        <f t="shared" si="19"/>
        <v>25541.82845883444</v>
      </c>
      <c r="Z30" s="119">
        <f t="shared" si="19"/>
        <v>24097.793083514021</v>
      </c>
      <c r="AA30" s="119">
        <f t="shared" si="19"/>
        <v>21655.728813821213</v>
      </c>
      <c r="AB30" s="120">
        <f>+AB8+AB25+AB26+AB29</f>
        <v>254473.10858457122</v>
      </c>
      <c r="AC30" s="120">
        <f t="shared" si="2"/>
        <v>213.9914154287253</v>
      </c>
      <c r="AD30" s="121">
        <f t="shared" si="11"/>
        <v>100.08409195636388</v>
      </c>
      <c r="AE30" s="122"/>
      <c r="AG30" s="123"/>
    </row>
    <row r="31" spans="1:33" ht="18" customHeight="1" thickTop="1" x14ac:dyDescent="0.25">
      <c r="A31" s="124"/>
      <c r="B31" s="125" t="s">
        <v>29</v>
      </c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7"/>
      <c r="AC31" s="126"/>
      <c r="AD31" s="126"/>
      <c r="AE31" s="128"/>
    </row>
    <row r="32" spans="1:33" x14ac:dyDescent="0.2">
      <c r="B32" s="129" t="s">
        <v>30</v>
      </c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28"/>
    </row>
    <row r="33" spans="2:31" ht="18" customHeight="1" x14ac:dyDescent="0.2">
      <c r="B33" s="130" t="s">
        <v>55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2"/>
      <c r="AD33" s="117"/>
      <c r="AE33" s="128"/>
    </row>
    <row r="34" spans="2:31" ht="12" customHeight="1" x14ac:dyDescent="0.2">
      <c r="B34" s="130" t="s">
        <v>56</v>
      </c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28"/>
      <c r="AC34" s="128"/>
      <c r="AD34" s="128"/>
      <c r="AE34" s="128"/>
    </row>
    <row r="35" spans="2:31" ht="15.75" customHeight="1" x14ac:dyDescent="0.2">
      <c r="B35" s="133" t="s">
        <v>32</v>
      </c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117"/>
      <c r="AC35" s="117"/>
      <c r="AD35" s="128"/>
      <c r="AE35" s="128"/>
    </row>
    <row r="36" spans="2:31" x14ac:dyDescent="0.2"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128"/>
      <c r="AC36" s="128"/>
      <c r="AD36" s="128"/>
      <c r="AE36" s="128"/>
    </row>
    <row r="37" spans="2:31" x14ac:dyDescent="0.2">
      <c r="B37" s="128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</row>
    <row r="38" spans="2:31" x14ac:dyDescent="0.2"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</row>
    <row r="39" spans="2:31" x14ac:dyDescent="0.2">
      <c r="B39" s="91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</row>
    <row r="40" spans="2:31" x14ac:dyDescent="0.2">
      <c r="B40" s="91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</row>
    <row r="41" spans="2:31" x14ac:dyDescent="0.2"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</row>
    <row r="42" spans="2:31" x14ac:dyDescent="0.2"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</row>
    <row r="43" spans="2:31" x14ac:dyDescent="0.2"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</row>
    <row r="44" spans="2:31" x14ac:dyDescent="0.2"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</row>
    <row r="45" spans="2:31" x14ac:dyDescent="0.2"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</row>
    <row r="46" spans="2:31" x14ac:dyDescent="0.2"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</row>
    <row r="47" spans="2:31" x14ac:dyDescent="0.2"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</row>
    <row r="48" spans="2:31" x14ac:dyDescent="0.2"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</row>
    <row r="49" spans="2:31" x14ac:dyDescent="0.2"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</row>
    <row r="50" spans="2:31" x14ac:dyDescent="0.2"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</row>
    <row r="51" spans="2:31" x14ac:dyDescent="0.2"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</row>
    <row r="52" spans="2:31" x14ac:dyDescent="0.2"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</row>
    <row r="53" spans="2:31" x14ac:dyDescent="0.2"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</row>
    <row r="54" spans="2:31" x14ac:dyDescent="0.2"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</row>
    <row r="55" spans="2:31" x14ac:dyDescent="0.2"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</row>
    <row r="56" spans="2:31" x14ac:dyDescent="0.2"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</row>
    <row r="57" spans="2:31" x14ac:dyDescent="0.2"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</row>
    <row r="58" spans="2:31" x14ac:dyDescent="0.2"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</row>
    <row r="59" spans="2:31" x14ac:dyDescent="0.2"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</row>
    <row r="60" spans="2:31" x14ac:dyDescent="0.2"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</row>
    <row r="61" spans="2:31" x14ac:dyDescent="0.2">
      <c r="B61" s="128"/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</row>
    <row r="62" spans="2:31" x14ac:dyDescent="0.2"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</row>
    <row r="63" spans="2:31" x14ac:dyDescent="0.2"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  <c r="AB63" s="128"/>
      <c r="AC63" s="128"/>
      <c r="AD63" s="128"/>
      <c r="AE63" s="128"/>
    </row>
    <row r="64" spans="2:31" x14ac:dyDescent="0.2"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</row>
    <row r="65" spans="2:31" x14ac:dyDescent="0.2"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</row>
    <row r="66" spans="2:31" x14ac:dyDescent="0.2">
      <c r="B66" s="128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</row>
    <row r="67" spans="2:31" x14ac:dyDescent="0.2">
      <c r="B67" s="128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</row>
    <row r="68" spans="2:31" x14ac:dyDescent="0.2">
      <c r="B68" s="128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</row>
    <row r="69" spans="2:31" x14ac:dyDescent="0.2">
      <c r="B69" s="128"/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</row>
    <row r="70" spans="2:31" x14ac:dyDescent="0.2">
      <c r="B70" s="128"/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</row>
    <row r="71" spans="2:31" x14ac:dyDescent="0.2">
      <c r="B71" s="128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8"/>
      <c r="Z71" s="128"/>
      <c r="AA71" s="128"/>
      <c r="AB71" s="128"/>
      <c r="AC71" s="128"/>
      <c r="AD71" s="128"/>
      <c r="AE71" s="128"/>
    </row>
    <row r="72" spans="2:31" x14ac:dyDescent="0.2">
      <c r="B72" s="128"/>
      <c r="C72" s="128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28"/>
    </row>
    <row r="73" spans="2:31" x14ac:dyDescent="0.2">
      <c r="B73" s="128"/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B73" s="128"/>
      <c r="AC73" s="128"/>
      <c r="AD73" s="128"/>
      <c r="AE73" s="128"/>
    </row>
    <row r="74" spans="2:31" x14ac:dyDescent="0.2">
      <c r="B74" s="128"/>
      <c r="C74" s="128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</row>
    <row r="75" spans="2:31" x14ac:dyDescent="0.2">
      <c r="B75" s="128"/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8"/>
      <c r="Z75" s="128"/>
      <c r="AA75" s="128"/>
      <c r="AB75" s="128"/>
      <c r="AC75" s="128"/>
      <c r="AD75" s="128"/>
      <c r="AE75" s="128"/>
    </row>
    <row r="76" spans="2:31" x14ac:dyDescent="0.2">
      <c r="B76" s="128"/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</row>
    <row r="77" spans="2:31" x14ac:dyDescent="0.2"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  <c r="AB77" s="128"/>
      <c r="AC77" s="128"/>
      <c r="AD77" s="128"/>
      <c r="AE77" s="128"/>
    </row>
    <row r="78" spans="2:31" x14ac:dyDescent="0.2">
      <c r="B78" s="128"/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</row>
    <row r="79" spans="2:31" x14ac:dyDescent="0.2">
      <c r="B79" s="128"/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</row>
    <row r="80" spans="2:31" x14ac:dyDescent="0.2">
      <c r="B80" s="128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  <c r="U80" s="128"/>
      <c r="V80" s="128"/>
      <c r="W80" s="128"/>
      <c r="X80" s="128"/>
      <c r="Y80" s="128"/>
      <c r="Z80" s="128"/>
      <c r="AA80" s="128"/>
      <c r="AB80" s="128"/>
      <c r="AC80" s="128"/>
      <c r="AD80" s="128"/>
      <c r="AE80" s="128"/>
    </row>
    <row r="81" spans="2:31" x14ac:dyDescent="0.2">
      <c r="B81" s="128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128"/>
      <c r="AA81" s="128"/>
      <c r="AB81" s="128"/>
      <c r="AC81" s="128"/>
      <c r="AD81" s="128"/>
      <c r="AE81" s="128"/>
    </row>
    <row r="82" spans="2:31" x14ac:dyDescent="0.2">
      <c r="B82" s="128"/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R82" s="128"/>
      <c r="S82" s="128"/>
      <c r="T82" s="128"/>
      <c r="U82" s="128"/>
      <c r="V82" s="128"/>
      <c r="W82" s="128"/>
      <c r="X82" s="128"/>
      <c r="Y82" s="128"/>
      <c r="Z82" s="128"/>
      <c r="AA82" s="128"/>
      <c r="AB82" s="128"/>
      <c r="AC82" s="128"/>
      <c r="AD82" s="128"/>
      <c r="AE82" s="128"/>
    </row>
    <row r="83" spans="2:31" x14ac:dyDescent="0.2">
      <c r="B83" s="128"/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  <c r="AA83" s="128"/>
      <c r="AB83" s="128"/>
      <c r="AC83" s="128"/>
      <c r="AD83" s="128"/>
      <c r="AE83" s="128"/>
    </row>
    <row r="84" spans="2:31" x14ac:dyDescent="0.2"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8"/>
      <c r="Z84" s="128"/>
      <c r="AA84" s="128"/>
      <c r="AB84" s="128"/>
      <c r="AC84" s="128"/>
      <c r="AD84" s="128"/>
      <c r="AE84" s="128"/>
    </row>
    <row r="85" spans="2:31" x14ac:dyDescent="0.2">
      <c r="B85" s="128"/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</row>
    <row r="86" spans="2:31" x14ac:dyDescent="0.2">
      <c r="B86" s="128"/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</row>
    <row r="87" spans="2:31" x14ac:dyDescent="0.2">
      <c r="B87" s="128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  <c r="AD87" s="128"/>
      <c r="AE87" s="128"/>
    </row>
    <row r="88" spans="2:31" x14ac:dyDescent="0.2">
      <c r="B88" s="128"/>
      <c r="C88" s="128"/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8"/>
      <c r="Y88" s="128"/>
      <c r="Z88" s="128"/>
      <c r="AA88" s="128"/>
      <c r="AB88" s="128"/>
      <c r="AC88" s="128"/>
      <c r="AD88" s="128"/>
      <c r="AE88" s="128"/>
    </row>
    <row r="89" spans="2:31" x14ac:dyDescent="0.2">
      <c r="B89" s="128"/>
      <c r="C89" s="128"/>
      <c r="D89" s="128"/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28"/>
      <c r="Z89" s="128"/>
      <c r="AA89" s="128"/>
      <c r="AB89" s="128"/>
      <c r="AC89" s="128"/>
      <c r="AD89" s="128"/>
      <c r="AE89" s="128"/>
    </row>
    <row r="90" spans="2:31" x14ac:dyDescent="0.2">
      <c r="B90" s="128"/>
      <c r="C90" s="128"/>
      <c r="D90" s="128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  <c r="AA90" s="128"/>
      <c r="AB90" s="128"/>
      <c r="AC90" s="128"/>
      <c r="AD90" s="128"/>
      <c r="AE90" s="128"/>
    </row>
    <row r="91" spans="2:31" x14ac:dyDescent="0.2"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</row>
    <row r="92" spans="2:31" x14ac:dyDescent="0.2"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8"/>
      <c r="Z92" s="128"/>
      <c r="AA92" s="128"/>
      <c r="AB92" s="128"/>
      <c r="AC92" s="128"/>
      <c r="AD92" s="128"/>
      <c r="AE92" s="128"/>
    </row>
    <row r="93" spans="2:31" x14ac:dyDescent="0.2">
      <c r="B93" s="128"/>
      <c r="C93" s="128"/>
      <c r="D93" s="128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  <c r="AA93" s="128"/>
      <c r="AB93" s="128"/>
      <c r="AC93" s="128"/>
      <c r="AD93" s="128"/>
      <c r="AE93" s="128"/>
    </row>
    <row r="94" spans="2:31" x14ac:dyDescent="0.2"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  <c r="AA94" s="128"/>
      <c r="AB94" s="128"/>
      <c r="AC94" s="128"/>
      <c r="AD94" s="128"/>
      <c r="AE94" s="128"/>
    </row>
    <row r="95" spans="2:31" x14ac:dyDescent="0.2">
      <c r="B95" s="128"/>
      <c r="C95" s="128"/>
      <c r="D95" s="128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</row>
    <row r="96" spans="2:31" x14ac:dyDescent="0.2">
      <c r="B96" s="128"/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128"/>
      <c r="AD96" s="128"/>
      <c r="AE96" s="128"/>
    </row>
    <row r="97" spans="2:31" x14ac:dyDescent="0.2">
      <c r="B97" s="128"/>
      <c r="C97" s="128"/>
      <c r="D97" s="128"/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8"/>
      <c r="Z97" s="128"/>
      <c r="AA97" s="128"/>
      <c r="AB97" s="128"/>
      <c r="AC97" s="128"/>
      <c r="AD97" s="128"/>
      <c r="AE97" s="128"/>
    </row>
    <row r="98" spans="2:31" x14ac:dyDescent="0.2">
      <c r="B98" s="128"/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  <c r="Z98" s="128"/>
      <c r="AA98" s="128"/>
      <c r="AB98" s="128"/>
      <c r="AC98" s="128"/>
      <c r="AD98" s="128"/>
      <c r="AE98" s="128"/>
    </row>
    <row r="99" spans="2:31" x14ac:dyDescent="0.2">
      <c r="B99" s="128"/>
      <c r="C99" s="128"/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  <c r="AA99" s="128"/>
      <c r="AB99" s="128"/>
      <c r="AC99" s="128"/>
      <c r="AD99" s="128"/>
      <c r="AE99" s="128"/>
    </row>
    <row r="100" spans="2:31" x14ac:dyDescent="0.2"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8"/>
      <c r="Z100" s="128"/>
      <c r="AA100" s="128"/>
      <c r="AB100" s="128"/>
      <c r="AC100" s="128"/>
      <c r="AD100" s="128"/>
      <c r="AE100" s="128"/>
    </row>
    <row r="101" spans="2:31" x14ac:dyDescent="0.2">
      <c r="B101" s="128"/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  <c r="Y101" s="128"/>
      <c r="Z101" s="128"/>
      <c r="AA101" s="128"/>
      <c r="AB101" s="128"/>
      <c r="AC101" s="128"/>
      <c r="AD101" s="128"/>
      <c r="AE101" s="128"/>
    </row>
    <row r="102" spans="2:31" x14ac:dyDescent="0.2">
      <c r="B102" s="128"/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</row>
    <row r="103" spans="2:31" x14ac:dyDescent="0.2">
      <c r="B103" s="128"/>
      <c r="C103" s="128"/>
      <c r="D103" s="128"/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128"/>
      <c r="W103" s="128"/>
      <c r="X103" s="128"/>
      <c r="Y103" s="128"/>
      <c r="Z103" s="128"/>
      <c r="AA103" s="128"/>
      <c r="AB103" s="128"/>
      <c r="AC103" s="128"/>
      <c r="AD103" s="128"/>
      <c r="AE103" s="128"/>
    </row>
    <row r="104" spans="2:31" x14ac:dyDescent="0.2"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  <c r="U104" s="128"/>
      <c r="V104" s="128"/>
      <c r="W104" s="128"/>
      <c r="X104" s="128"/>
      <c r="Y104" s="128"/>
      <c r="Z104" s="128"/>
      <c r="AA104" s="128"/>
      <c r="AB104" s="128"/>
      <c r="AC104" s="128"/>
      <c r="AD104" s="128"/>
      <c r="AE104" s="128"/>
    </row>
    <row r="105" spans="2:31" x14ac:dyDescent="0.2">
      <c r="B105" s="128"/>
      <c r="C105" s="128"/>
      <c r="D105" s="128"/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128"/>
    </row>
    <row r="106" spans="2:31" x14ac:dyDescent="0.2">
      <c r="B106" s="128"/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8"/>
    </row>
    <row r="107" spans="2:31" x14ac:dyDescent="0.2">
      <c r="B107" s="128"/>
      <c r="C107" s="128"/>
      <c r="D107" s="128"/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  <c r="R107" s="128"/>
      <c r="S107" s="128"/>
      <c r="T107" s="128"/>
      <c r="U107" s="128"/>
      <c r="V107" s="128"/>
      <c r="W107" s="128"/>
      <c r="X107" s="128"/>
      <c r="Y107" s="128"/>
      <c r="Z107" s="128"/>
      <c r="AA107" s="128"/>
      <c r="AB107" s="128"/>
      <c r="AC107" s="128"/>
      <c r="AD107" s="128"/>
      <c r="AE107" s="128"/>
    </row>
    <row r="108" spans="2:31" x14ac:dyDescent="0.2">
      <c r="B108" s="128"/>
      <c r="C108" s="128"/>
      <c r="D108" s="128"/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</row>
    <row r="109" spans="2:31" x14ac:dyDescent="0.2">
      <c r="B109" s="128"/>
      <c r="C109" s="128"/>
      <c r="D109" s="128"/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</row>
    <row r="110" spans="2:31" x14ac:dyDescent="0.2">
      <c r="B110" s="128"/>
      <c r="C110" s="128"/>
      <c r="D110" s="128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</row>
    <row r="111" spans="2:31" x14ac:dyDescent="0.2">
      <c r="B111" s="128"/>
      <c r="C111" s="128"/>
      <c r="D111" s="128"/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  <c r="R111" s="128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  <c r="AD111" s="128"/>
      <c r="AE111" s="128"/>
    </row>
    <row r="112" spans="2:31" x14ac:dyDescent="0.2">
      <c r="B112" s="128"/>
      <c r="C112" s="128"/>
      <c r="D112" s="128"/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28"/>
    </row>
    <row r="113" spans="2:31" x14ac:dyDescent="0.2">
      <c r="B113" s="128"/>
      <c r="C113" s="128"/>
      <c r="D113" s="128"/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128"/>
    </row>
    <row r="114" spans="2:31" x14ac:dyDescent="0.2">
      <c r="B114" s="128"/>
      <c r="C114" s="128"/>
      <c r="D114" s="128"/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</row>
    <row r="115" spans="2:31" x14ac:dyDescent="0.2">
      <c r="B115" s="128"/>
      <c r="C115" s="128"/>
      <c r="D115" s="128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128"/>
    </row>
    <row r="116" spans="2:31" x14ac:dyDescent="0.2">
      <c r="B116" s="128"/>
      <c r="C116" s="128"/>
      <c r="D116" s="128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  <c r="R116" s="128"/>
      <c r="S116" s="128"/>
      <c r="T116" s="128"/>
      <c r="U116" s="128"/>
      <c r="V116" s="128"/>
      <c r="W116" s="128"/>
      <c r="X116" s="128"/>
      <c r="Y116" s="128"/>
      <c r="Z116" s="128"/>
      <c r="AA116" s="128"/>
      <c r="AB116" s="128"/>
      <c r="AC116" s="128"/>
      <c r="AD116" s="128"/>
      <c r="AE116" s="128"/>
    </row>
    <row r="117" spans="2:31" x14ac:dyDescent="0.2"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  <c r="R117" s="128"/>
      <c r="S117" s="128"/>
      <c r="T117" s="128"/>
      <c r="U117" s="128"/>
      <c r="V117" s="128"/>
      <c r="W117" s="128"/>
      <c r="X117" s="128"/>
      <c r="Y117" s="128"/>
      <c r="Z117" s="128"/>
      <c r="AA117" s="128"/>
      <c r="AB117" s="128"/>
      <c r="AC117" s="128"/>
      <c r="AD117" s="128"/>
      <c r="AE117" s="128"/>
    </row>
    <row r="118" spans="2:31" x14ac:dyDescent="0.2">
      <c r="B118" s="128"/>
      <c r="C118" s="128"/>
      <c r="D118" s="128"/>
      <c r="E118" s="128"/>
      <c r="F118" s="128"/>
      <c r="G118" s="128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  <c r="R118" s="128"/>
      <c r="S118" s="128"/>
      <c r="T118" s="128"/>
      <c r="U118" s="128"/>
      <c r="V118" s="128"/>
      <c r="W118" s="128"/>
      <c r="X118" s="128"/>
      <c r="Y118" s="128"/>
      <c r="Z118" s="128"/>
      <c r="AA118" s="128"/>
      <c r="AB118" s="128"/>
      <c r="AC118" s="128"/>
      <c r="AD118" s="128"/>
      <c r="AE118" s="128"/>
    </row>
    <row r="119" spans="2:31" x14ac:dyDescent="0.2">
      <c r="B119" s="128"/>
      <c r="C119" s="128"/>
      <c r="D119" s="128"/>
      <c r="E119" s="128"/>
      <c r="F119" s="128"/>
      <c r="G119" s="128"/>
      <c r="H119" s="128"/>
      <c r="I119" s="128"/>
      <c r="J119" s="128"/>
      <c r="K119" s="128"/>
      <c r="L119" s="128"/>
      <c r="M119" s="128"/>
      <c r="N119" s="128"/>
      <c r="O119" s="128"/>
      <c r="P119" s="128"/>
      <c r="Q119" s="128"/>
      <c r="R119" s="128"/>
      <c r="S119" s="128"/>
      <c r="T119" s="128"/>
      <c r="U119" s="128"/>
      <c r="V119" s="128"/>
      <c r="W119" s="128"/>
      <c r="X119" s="128"/>
      <c r="Y119" s="128"/>
      <c r="Z119" s="128"/>
      <c r="AA119" s="128"/>
      <c r="AB119" s="128"/>
      <c r="AC119" s="128"/>
      <c r="AD119" s="128"/>
      <c r="AE119" s="128"/>
    </row>
    <row r="120" spans="2:31" x14ac:dyDescent="0.2">
      <c r="B120" s="128"/>
      <c r="C120" s="128"/>
      <c r="D120" s="128"/>
      <c r="E120" s="128"/>
      <c r="F120" s="128"/>
      <c r="G120" s="128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  <c r="R120" s="128"/>
      <c r="S120" s="128"/>
      <c r="T120" s="128"/>
      <c r="U120" s="128"/>
      <c r="V120" s="128"/>
      <c r="W120" s="128"/>
      <c r="X120" s="128"/>
      <c r="Y120" s="128"/>
      <c r="Z120" s="128"/>
      <c r="AA120" s="128"/>
      <c r="AB120" s="128"/>
      <c r="AC120" s="128"/>
      <c r="AD120" s="128"/>
      <c r="AE120" s="128"/>
    </row>
    <row r="121" spans="2:31" x14ac:dyDescent="0.2">
      <c r="B121" s="128"/>
      <c r="C121" s="128"/>
      <c r="D121" s="128"/>
      <c r="E121" s="128"/>
      <c r="F121" s="128"/>
      <c r="G121" s="128"/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  <c r="R121" s="128"/>
      <c r="S121" s="128"/>
      <c r="T121" s="128"/>
      <c r="U121" s="128"/>
      <c r="V121" s="128"/>
      <c r="W121" s="128"/>
      <c r="X121" s="128"/>
      <c r="Y121" s="128"/>
      <c r="Z121" s="128"/>
      <c r="AA121" s="128"/>
      <c r="AB121" s="128"/>
      <c r="AC121" s="128"/>
      <c r="AD121" s="128"/>
      <c r="AE121" s="128"/>
    </row>
    <row r="122" spans="2:31" x14ac:dyDescent="0.2">
      <c r="B122" s="128"/>
      <c r="C122" s="128"/>
      <c r="D122" s="128"/>
      <c r="E122" s="128"/>
      <c r="F122" s="128"/>
      <c r="G122" s="128"/>
      <c r="H122" s="128"/>
      <c r="I122" s="128"/>
      <c r="J122" s="128"/>
      <c r="K122" s="128"/>
      <c r="L122" s="128"/>
      <c r="M122" s="128"/>
      <c r="N122" s="128"/>
      <c r="O122" s="128"/>
      <c r="P122" s="128"/>
      <c r="Q122" s="128"/>
      <c r="R122" s="128"/>
      <c r="S122" s="128"/>
      <c r="T122" s="128"/>
      <c r="U122" s="128"/>
      <c r="V122" s="128"/>
      <c r="W122" s="128"/>
      <c r="X122" s="128"/>
      <c r="Y122" s="128"/>
      <c r="Z122" s="128"/>
      <c r="AA122" s="128"/>
      <c r="AB122" s="128"/>
      <c r="AC122" s="128"/>
      <c r="AD122" s="128"/>
      <c r="AE122" s="128"/>
    </row>
    <row r="123" spans="2:31" x14ac:dyDescent="0.2">
      <c r="B123" s="128"/>
      <c r="C123" s="128"/>
      <c r="D123" s="128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  <c r="R123" s="128"/>
      <c r="S123" s="128"/>
      <c r="T123" s="128"/>
      <c r="U123" s="128"/>
      <c r="V123" s="128"/>
      <c r="W123" s="128"/>
      <c r="X123" s="128"/>
      <c r="Y123" s="128"/>
      <c r="Z123" s="128"/>
      <c r="AA123" s="128"/>
      <c r="AB123" s="128"/>
      <c r="AC123" s="128"/>
      <c r="AD123" s="128"/>
      <c r="AE123" s="128"/>
    </row>
    <row r="124" spans="2:31" x14ac:dyDescent="0.2">
      <c r="B124" s="128"/>
      <c r="C124" s="128"/>
      <c r="D124" s="128"/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  <c r="R124" s="128"/>
      <c r="S124" s="128"/>
      <c r="T124" s="128"/>
      <c r="U124" s="128"/>
      <c r="V124" s="128"/>
      <c r="W124" s="128"/>
      <c r="X124" s="128"/>
      <c r="Y124" s="128"/>
      <c r="Z124" s="128"/>
      <c r="AA124" s="128"/>
      <c r="AB124" s="128"/>
      <c r="AC124" s="128"/>
      <c r="AD124" s="128"/>
      <c r="AE124" s="128"/>
    </row>
    <row r="125" spans="2:31" x14ac:dyDescent="0.2">
      <c r="B125" s="128"/>
      <c r="C125" s="128"/>
      <c r="D125" s="128"/>
      <c r="E125" s="128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  <c r="R125" s="128"/>
      <c r="S125" s="128"/>
      <c r="T125" s="128"/>
      <c r="U125" s="128"/>
      <c r="V125" s="128"/>
      <c r="W125" s="128"/>
      <c r="X125" s="128"/>
      <c r="Y125" s="128"/>
      <c r="Z125" s="128"/>
      <c r="AA125" s="128"/>
      <c r="AB125" s="128"/>
      <c r="AC125" s="128"/>
      <c r="AD125" s="128"/>
      <c r="AE125" s="128"/>
    </row>
    <row r="126" spans="2:31" x14ac:dyDescent="0.2">
      <c r="B126" s="128"/>
      <c r="C126" s="128"/>
      <c r="D126" s="128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  <c r="R126" s="128"/>
      <c r="S126" s="128"/>
      <c r="T126" s="128"/>
      <c r="U126" s="128"/>
      <c r="V126" s="128"/>
      <c r="W126" s="128"/>
      <c r="X126" s="128"/>
      <c r="Y126" s="128"/>
      <c r="Z126" s="128"/>
      <c r="AA126" s="128"/>
      <c r="AB126" s="128"/>
      <c r="AC126" s="128"/>
      <c r="AD126" s="128"/>
      <c r="AE126" s="128"/>
    </row>
    <row r="127" spans="2:31" x14ac:dyDescent="0.2">
      <c r="B127" s="128"/>
      <c r="C127" s="128"/>
      <c r="D127" s="128"/>
      <c r="E127" s="128"/>
      <c r="F127" s="128"/>
      <c r="G127" s="128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  <c r="R127" s="128"/>
      <c r="S127" s="128"/>
      <c r="T127" s="128"/>
      <c r="U127" s="128"/>
      <c r="V127" s="128"/>
      <c r="W127" s="128"/>
      <c r="X127" s="128"/>
      <c r="Y127" s="128"/>
      <c r="Z127" s="128"/>
      <c r="AA127" s="128"/>
      <c r="AB127" s="128"/>
      <c r="AC127" s="128"/>
      <c r="AD127" s="128"/>
      <c r="AE127" s="128"/>
    </row>
    <row r="128" spans="2:31" x14ac:dyDescent="0.2">
      <c r="B128" s="128"/>
      <c r="C128" s="128"/>
      <c r="D128" s="128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128"/>
      <c r="Q128" s="128"/>
      <c r="R128" s="128"/>
      <c r="S128" s="128"/>
      <c r="T128" s="128"/>
      <c r="U128" s="128"/>
      <c r="V128" s="128"/>
      <c r="W128" s="128"/>
      <c r="X128" s="128"/>
      <c r="Y128" s="128"/>
      <c r="Z128" s="128"/>
      <c r="AA128" s="128"/>
      <c r="AB128" s="128"/>
      <c r="AC128" s="128"/>
      <c r="AD128" s="128"/>
      <c r="AE128" s="128"/>
    </row>
    <row r="129" spans="2:31" x14ac:dyDescent="0.2">
      <c r="B129" s="128"/>
      <c r="C129" s="128"/>
      <c r="D129" s="128"/>
      <c r="E129" s="128"/>
      <c r="F129" s="128"/>
      <c r="G129" s="128"/>
      <c r="H129" s="128"/>
      <c r="I129" s="128"/>
      <c r="J129" s="128"/>
      <c r="K129" s="128"/>
      <c r="L129" s="128"/>
      <c r="M129" s="128"/>
      <c r="N129" s="128"/>
      <c r="O129" s="128"/>
      <c r="P129" s="128"/>
      <c r="Q129" s="128"/>
      <c r="R129" s="128"/>
      <c r="S129" s="128"/>
      <c r="T129" s="128"/>
      <c r="U129" s="128"/>
      <c r="V129" s="128"/>
      <c r="W129" s="128"/>
      <c r="X129" s="128"/>
      <c r="Y129" s="128"/>
      <c r="Z129" s="128"/>
      <c r="AA129" s="128"/>
      <c r="AB129" s="128"/>
      <c r="AC129" s="128"/>
      <c r="AD129" s="128"/>
      <c r="AE129" s="128"/>
    </row>
    <row r="130" spans="2:31" x14ac:dyDescent="0.2">
      <c r="B130" s="128"/>
      <c r="C130" s="128"/>
      <c r="D130" s="128"/>
      <c r="E130" s="128"/>
      <c r="F130" s="128"/>
      <c r="G130" s="128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  <c r="R130" s="128"/>
      <c r="S130" s="128"/>
      <c r="T130" s="128"/>
      <c r="U130" s="128"/>
      <c r="V130" s="128"/>
      <c r="W130" s="128"/>
      <c r="X130" s="128"/>
      <c r="Y130" s="128"/>
      <c r="Z130" s="128"/>
      <c r="AA130" s="128"/>
      <c r="AB130" s="128"/>
      <c r="AC130" s="128"/>
      <c r="AD130" s="128"/>
      <c r="AE130" s="128"/>
    </row>
    <row r="131" spans="2:31" x14ac:dyDescent="0.2">
      <c r="B131" s="128"/>
      <c r="C131" s="128"/>
      <c r="D131" s="128"/>
      <c r="E131" s="128"/>
      <c r="F131" s="128"/>
      <c r="G131" s="128"/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  <c r="R131" s="128"/>
      <c r="S131" s="128"/>
      <c r="T131" s="128"/>
      <c r="U131" s="128"/>
      <c r="V131" s="128"/>
      <c r="W131" s="128"/>
      <c r="X131" s="128"/>
      <c r="Y131" s="128"/>
      <c r="Z131" s="128"/>
      <c r="AA131" s="128"/>
      <c r="AB131" s="128"/>
      <c r="AC131" s="128"/>
      <c r="AD131" s="128"/>
      <c r="AE131" s="128"/>
    </row>
    <row r="132" spans="2:31" x14ac:dyDescent="0.2">
      <c r="B132" s="128"/>
      <c r="C132" s="128"/>
      <c r="D132" s="128"/>
      <c r="E132" s="128"/>
      <c r="F132" s="128"/>
      <c r="G132" s="128"/>
      <c r="H132" s="128"/>
      <c r="I132" s="128"/>
      <c r="J132" s="128"/>
      <c r="K132" s="128"/>
      <c r="L132" s="128"/>
      <c r="M132" s="128"/>
      <c r="N132" s="128"/>
      <c r="O132" s="128"/>
      <c r="P132" s="128"/>
      <c r="Q132" s="128"/>
      <c r="R132" s="128"/>
      <c r="S132" s="128"/>
      <c r="T132" s="128"/>
      <c r="U132" s="128"/>
      <c r="V132" s="128"/>
      <c r="W132" s="128"/>
      <c r="X132" s="128"/>
      <c r="Y132" s="128"/>
      <c r="Z132" s="128"/>
      <c r="AA132" s="128"/>
      <c r="AB132" s="128"/>
      <c r="AC132" s="128"/>
      <c r="AD132" s="128"/>
      <c r="AE132" s="128"/>
    </row>
    <row r="133" spans="2:31" x14ac:dyDescent="0.2">
      <c r="B133" s="128"/>
      <c r="C133" s="128"/>
      <c r="D133" s="128"/>
      <c r="E133" s="128"/>
      <c r="F133" s="128"/>
      <c r="G133" s="128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  <c r="R133" s="128"/>
      <c r="S133" s="128"/>
      <c r="T133" s="128"/>
      <c r="U133" s="128"/>
      <c r="V133" s="128"/>
      <c r="W133" s="128"/>
      <c r="X133" s="128"/>
      <c r="Y133" s="128"/>
      <c r="Z133" s="128"/>
      <c r="AA133" s="128"/>
      <c r="AB133" s="128"/>
      <c r="AC133" s="128"/>
      <c r="AD133" s="128"/>
      <c r="AE133" s="128"/>
    </row>
    <row r="134" spans="2:31" x14ac:dyDescent="0.2">
      <c r="B134" s="128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  <c r="R134" s="128"/>
      <c r="S134" s="128"/>
      <c r="T134" s="128"/>
      <c r="U134" s="128"/>
      <c r="V134" s="128"/>
      <c r="W134" s="128"/>
      <c r="X134" s="128"/>
      <c r="Y134" s="128"/>
      <c r="Z134" s="128"/>
      <c r="AA134" s="128"/>
      <c r="AB134" s="128"/>
      <c r="AC134" s="128"/>
      <c r="AD134" s="128"/>
      <c r="AE134" s="128"/>
    </row>
    <row r="135" spans="2:31" x14ac:dyDescent="0.2">
      <c r="B135" s="128"/>
      <c r="C135" s="128"/>
      <c r="D135" s="128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128"/>
      <c r="Q135" s="128"/>
      <c r="R135" s="128"/>
      <c r="S135" s="128"/>
      <c r="T135" s="128"/>
      <c r="U135" s="128"/>
      <c r="V135" s="128"/>
      <c r="W135" s="128"/>
      <c r="X135" s="128"/>
      <c r="Y135" s="128"/>
      <c r="Z135" s="128"/>
      <c r="AA135" s="128"/>
      <c r="AB135" s="128"/>
      <c r="AC135" s="128"/>
      <c r="AD135" s="128"/>
      <c r="AE135" s="128"/>
    </row>
    <row r="136" spans="2:31" x14ac:dyDescent="0.2">
      <c r="B136" s="128"/>
      <c r="C136" s="128"/>
      <c r="D136" s="128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128"/>
      <c r="Q136" s="128"/>
      <c r="R136" s="128"/>
      <c r="S136" s="128"/>
      <c r="T136" s="128"/>
      <c r="U136" s="128"/>
      <c r="V136" s="128"/>
      <c r="W136" s="128"/>
      <c r="X136" s="128"/>
      <c r="Y136" s="128"/>
      <c r="Z136" s="128"/>
      <c r="AA136" s="128"/>
      <c r="AB136" s="128"/>
      <c r="AC136" s="128"/>
      <c r="AD136" s="128"/>
      <c r="AE136" s="128"/>
    </row>
    <row r="137" spans="2:31" x14ac:dyDescent="0.2">
      <c r="B137" s="128"/>
      <c r="C137" s="128"/>
      <c r="D137" s="128"/>
      <c r="E137" s="128"/>
      <c r="F137" s="128"/>
      <c r="G137" s="128"/>
      <c r="H137" s="128"/>
      <c r="I137" s="128"/>
      <c r="J137" s="128"/>
      <c r="K137" s="128"/>
      <c r="L137" s="128"/>
      <c r="M137" s="128"/>
      <c r="N137" s="128"/>
      <c r="O137" s="128"/>
      <c r="P137" s="128"/>
      <c r="Q137" s="128"/>
      <c r="R137" s="128"/>
      <c r="S137" s="128"/>
      <c r="T137" s="128"/>
      <c r="U137" s="128"/>
      <c r="V137" s="128"/>
      <c r="W137" s="128"/>
      <c r="X137" s="128"/>
      <c r="Y137" s="128"/>
      <c r="Z137" s="128"/>
      <c r="AA137" s="128"/>
      <c r="AB137" s="128"/>
      <c r="AC137" s="128"/>
      <c r="AD137" s="128"/>
      <c r="AE137" s="128"/>
    </row>
    <row r="138" spans="2:31" x14ac:dyDescent="0.2">
      <c r="B138" s="128"/>
      <c r="C138" s="128"/>
      <c r="D138" s="128"/>
      <c r="E138" s="128"/>
      <c r="F138" s="128"/>
      <c r="G138" s="128"/>
      <c r="H138" s="128"/>
      <c r="I138" s="128"/>
      <c r="J138" s="128"/>
      <c r="K138" s="128"/>
      <c r="L138" s="128"/>
      <c r="M138" s="128"/>
      <c r="N138" s="128"/>
      <c r="O138" s="128"/>
      <c r="P138" s="128"/>
      <c r="Q138" s="128"/>
      <c r="R138" s="128"/>
      <c r="S138" s="128"/>
      <c r="T138" s="128"/>
      <c r="U138" s="128"/>
      <c r="V138" s="128"/>
      <c r="W138" s="128"/>
      <c r="X138" s="128"/>
      <c r="Y138" s="128"/>
      <c r="Z138" s="128"/>
      <c r="AA138" s="128"/>
      <c r="AB138" s="128"/>
      <c r="AC138" s="128"/>
      <c r="AD138" s="128"/>
      <c r="AE138" s="128"/>
    </row>
    <row r="139" spans="2:31" x14ac:dyDescent="0.2">
      <c r="B139" s="128"/>
      <c r="C139" s="128"/>
      <c r="D139" s="128"/>
      <c r="E139" s="128"/>
      <c r="F139" s="128"/>
      <c r="G139" s="128"/>
      <c r="H139" s="128"/>
      <c r="I139" s="128"/>
      <c r="J139" s="128"/>
      <c r="K139" s="128"/>
      <c r="L139" s="128"/>
      <c r="M139" s="128"/>
      <c r="N139" s="128"/>
      <c r="O139" s="128"/>
      <c r="P139" s="128"/>
      <c r="Q139" s="128"/>
      <c r="R139" s="128"/>
      <c r="S139" s="128"/>
      <c r="T139" s="128"/>
      <c r="U139" s="128"/>
      <c r="V139" s="128"/>
      <c r="W139" s="128"/>
      <c r="X139" s="128"/>
      <c r="Y139" s="128"/>
      <c r="Z139" s="128"/>
      <c r="AA139" s="128"/>
      <c r="AB139" s="128"/>
      <c r="AC139" s="128"/>
      <c r="AD139" s="128"/>
      <c r="AE139" s="128"/>
    </row>
    <row r="140" spans="2:31" x14ac:dyDescent="0.2">
      <c r="B140" s="128"/>
      <c r="C140" s="128"/>
      <c r="D140" s="128"/>
      <c r="E140" s="128"/>
      <c r="F140" s="128"/>
      <c r="G140" s="128"/>
      <c r="H140" s="128"/>
      <c r="I140" s="128"/>
      <c r="J140" s="128"/>
      <c r="K140" s="128"/>
      <c r="L140" s="128"/>
      <c r="M140" s="128"/>
      <c r="N140" s="128"/>
      <c r="O140" s="128"/>
      <c r="P140" s="128"/>
      <c r="Q140" s="128"/>
      <c r="R140" s="128"/>
      <c r="S140" s="128"/>
      <c r="T140" s="128"/>
      <c r="U140" s="128"/>
      <c r="V140" s="128"/>
      <c r="W140" s="128"/>
      <c r="X140" s="128"/>
      <c r="Y140" s="128"/>
      <c r="Z140" s="128"/>
      <c r="AA140" s="128"/>
      <c r="AB140" s="128"/>
      <c r="AC140" s="128"/>
      <c r="AD140" s="128"/>
      <c r="AE140" s="128"/>
    </row>
    <row r="141" spans="2:31" x14ac:dyDescent="0.2">
      <c r="B141" s="128"/>
      <c r="C141" s="128"/>
      <c r="D141" s="128"/>
      <c r="E141" s="128"/>
      <c r="F141" s="128"/>
      <c r="G141" s="128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  <c r="R141" s="128"/>
      <c r="S141" s="128"/>
      <c r="T141" s="128"/>
      <c r="U141" s="128"/>
      <c r="V141" s="128"/>
      <c r="W141" s="128"/>
      <c r="X141" s="128"/>
      <c r="Y141" s="128"/>
      <c r="Z141" s="128"/>
      <c r="AA141" s="128"/>
      <c r="AB141" s="128"/>
      <c r="AC141" s="128"/>
      <c r="AD141" s="128"/>
      <c r="AE141" s="128"/>
    </row>
    <row r="142" spans="2:31" x14ac:dyDescent="0.2">
      <c r="B142" s="128"/>
      <c r="C142" s="128"/>
      <c r="D142" s="128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  <c r="AA142" s="128"/>
      <c r="AB142" s="128"/>
      <c r="AC142" s="128"/>
      <c r="AD142" s="128"/>
      <c r="AE142" s="128"/>
    </row>
    <row r="143" spans="2:31" x14ac:dyDescent="0.2">
      <c r="B143" s="128"/>
      <c r="C143" s="128"/>
      <c r="D143" s="128"/>
      <c r="E143" s="128"/>
      <c r="F143" s="128"/>
      <c r="G143" s="128"/>
      <c r="H143" s="128"/>
      <c r="I143" s="128"/>
      <c r="J143" s="128"/>
      <c r="K143" s="128"/>
      <c r="L143" s="128"/>
      <c r="M143" s="128"/>
      <c r="N143" s="128"/>
      <c r="O143" s="128"/>
      <c r="P143" s="128"/>
      <c r="Q143" s="128"/>
      <c r="R143" s="128"/>
      <c r="S143" s="128"/>
      <c r="T143" s="128"/>
      <c r="U143" s="128"/>
      <c r="V143" s="128"/>
      <c r="W143" s="128"/>
      <c r="X143" s="128"/>
      <c r="Y143" s="128"/>
      <c r="Z143" s="128"/>
      <c r="AA143" s="128"/>
      <c r="AB143" s="128"/>
      <c r="AC143" s="128"/>
      <c r="AD143" s="128"/>
      <c r="AE143" s="128"/>
    </row>
    <row r="144" spans="2:31" x14ac:dyDescent="0.2">
      <c r="B144" s="128"/>
      <c r="C144" s="128"/>
      <c r="D144" s="128"/>
      <c r="E144" s="128"/>
      <c r="F144" s="128"/>
      <c r="G144" s="128"/>
      <c r="H144" s="128"/>
      <c r="I144" s="128"/>
      <c r="J144" s="128"/>
      <c r="K144" s="128"/>
      <c r="L144" s="128"/>
      <c r="M144" s="128"/>
      <c r="N144" s="128"/>
      <c r="O144" s="128"/>
      <c r="P144" s="128"/>
      <c r="Q144" s="128"/>
      <c r="R144" s="128"/>
      <c r="S144" s="128"/>
      <c r="T144" s="128"/>
      <c r="U144" s="128"/>
      <c r="V144" s="128"/>
      <c r="W144" s="128"/>
      <c r="X144" s="128"/>
      <c r="Y144" s="128"/>
      <c r="Z144" s="128"/>
      <c r="AA144" s="128"/>
      <c r="AB144" s="128"/>
      <c r="AC144" s="128"/>
      <c r="AD144" s="128"/>
      <c r="AE144" s="128"/>
    </row>
    <row r="145" spans="2:31" x14ac:dyDescent="0.2">
      <c r="B145" s="128"/>
      <c r="C145" s="128"/>
      <c r="D145" s="128"/>
      <c r="E145" s="128"/>
      <c r="F145" s="128"/>
      <c r="G145" s="128"/>
      <c r="H145" s="128"/>
      <c r="I145" s="128"/>
      <c r="J145" s="128"/>
      <c r="K145" s="128"/>
      <c r="L145" s="128"/>
      <c r="M145" s="128"/>
      <c r="N145" s="128"/>
      <c r="O145" s="128"/>
      <c r="P145" s="128"/>
      <c r="Q145" s="128"/>
      <c r="R145" s="128"/>
      <c r="S145" s="128"/>
      <c r="T145" s="128"/>
      <c r="U145" s="128"/>
      <c r="V145" s="128"/>
      <c r="W145" s="128"/>
      <c r="X145" s="128"/>
      <c r="Y145" s="128"/>
      <c r="Z145" s="128"/>
      <c r="AA145" s="128"/>
      <c r="AB145" s="128"/>
      <c r="AC145" s="128"/>
      <c r="AD145" s="128"/>
      <c r="AE145" s="128"/>
    </row>
    <row r="146" spans="2:31" x14ac:dyDescent="0.2">
      <c r="B146" s="128"/>
      <c r="C146" s="128"/>
      <c r="D146" s="128"/>
      <c r="E146" s="128"/>
      <c r="F146" s="128"/>
      <c r="G146" s="128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  <c r="R146" s="128"/>
      <c r="S146" s="128"/>
      <c r="T146" s="128"/>
      <c r="U146" s="128"/>
      <c r="V146" s="128"/>
      <c r="W146" s="128"/>
      <c r="X146" s="128"/>
      <c r="Y146" s="128"/>
      <c r="Z146" s="128"/>
      <c r="AA146" s="128"/>
      <c r="AB146" s="128"/>
      <c r="AC146" s="128"/>
      <c r="AD146" s="128"/>
      <c r="AE146" s="128"/>
    </row>
    <row r="147" spans="2:31" x14ac:dyDescent="0.2">
      <c r="B147" s="128"/>
      <c r="C147" s="128"/>
      <c r="D147" s="128"/>
      <c r="E147" s="128"/>
      <c r="F147" s="128"/>
      <c r="G147" s="128"/>
      <c r="H147" s="128"/>
      <c r="I147" s="128"/>
      <c r="J147" s="128"/>
      <c r="K147" s="128"/>
      <c r="L147" s="128"/>
      <c r="M147" s="128"/>
      <c r="N147" s="128"/>
      <c r="O147" s="128"/>
      <c r="P147" s="128"/>
      <c r="Q147" s="128"/>
      <c r="R147" s="128"/>
      <c r="S147" s="128"/>
      <c r="T147" s="128"/>
      <c r="U147" s="128"/>
      <c r="V147" s="128"/>
      <c r="W147" s="128"/>
      <c r="X147" s="128"/>
      <c r="Y147" s="128"/>
      <c r="Z147" s="128"/>
      <c r="AA147" s="128"/>
      <c r="AB147" s="128"/>
      <c r="AC147" s="128"/>
      <c r="AD147" s="128"/>
      <c r="AE147" s="128"/>
    </row>
    <row r="148" spans="2:31" x14ac:dyDescent="0.2">
      <c r="B148" s="128"/>
      <c r="C148" s="128"/>
      <c r="D148" s="128"/>
      <c r="E148" s="128"/>
      <c r="F148" s="128"/>
      <c r="G148" s="128"/>
      <c r="H148" s="128"/>
      <c r="I148" s="128"/>
      <c r="J148" s="128"/>
      <c r="K148" s="128"/>
      <c r="L148" s="128"/>
      <c r="M148" s="128"/>
      <c r="N148" s="128"/>
      <c r="O148" s="128"/>
      <c r="P148" s="128"/>
      <c r="Q148" s="128"/>
      <c r="R148" s="128"/>
      <c r="S148" s="128"/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8"/>
      <c r="AD148" s="128"/>
      <c r="AE148" s="128"/>
    </row>
    <row r="149" spans="2:31" x14ac:dyDescent="0.2">
      <c r="B149" s="128"/>
      <c r="C149" s="128"/>
      <c r="D149" s="128"/>
      <c r="E149" s="128"/>
      <c r="F149" s="128"/>
      <c r="G149" s="128"/>
      <c r="H149" s="128"/>
      <c r="I149" s="128"/>
      <c r="J149" s="128"/>
      <c r="K149" s="128"/>
      <c r="L149" s="128"/>
      <c r="M149" s="128"/>
      <c r="N149" s="128"/>
      <c r="O149" s="128"/>
      <c r="P149" s="128"/>
      <c r="Q149" s="128"/>
      <c r="R149" s="128"/>
      <c r="S149" s="128"/>
      <c r="T149" s="128"/>
      <c r="U149" s="128"/>
      <c r="V149" s="128"/>
      <c r="W149" s="128"/>
      <c r="X149" s="128"/>
      <c r="Y149" s="128"/>
      <c r="Z149" s="128"/>
      <c r="AA149" s="128"/>
      <c r="AB149" s="128"/>
      <c r="AC149" s="128"/>
      <c r="AD149" s="128"/>
      <c r="AE149" s="128"/>
    </row>
    <row r="150" spans="2:31" x14ac:dyDescent="0.2">
      <c r="B150" s="128"/>
      <c r="C150" s="128"/>
      <c r="D150" s="128"/>
      <c r="E150" s="128"/>
      <c r="F150" s="128"/>
      <c r="G150" s="128"/>
      <c r="H150" s="128"/>
      <c r="I150" s="128"/>
      <c r="J150" s="128"/>
      <c r="K150" s="128"/>
      <c r="L150" s="128"/>
      <c r="M150" s="128"/>
      <c r="N150" s="128"/>
      <c r="O150" s="128"/>
      <c r="P150" s="128"/>
      <c r="Q150" s="128"/>
      <c r="R150" s="128"/>
      <c r="S150" s="128"/>
      <c r="T150" s="128"/>
      <c r="U150" s="128"/>
      <c r="V150" s="128"/>
      <c r="W150" s="128"/>
      <c r="X150" s="128"/>
      <c r="Y150" s="128"/>
      <c r="Z150" s="128"/>
      <c r="AA150" s="128"/>
      <c r="AB150" s="128"/>
      <c r="AC150" s="128"/>
      <c r="AD150" s="128"/>
      <c r="AE150" s="128"/>
    </row>
    <row r="151" spans="2:31" x14ac:dyDescent="0.2">
      <c r="B151" s="128"/>
      <c r="C151" s="128"/>
      <c r="D151" s="128"/>
      <c r="E151" s="128"/>
      <c r="F151" s="128"/>
      <c r="G151" s="128"/>
      <c r="H151" s="128"/>
      <c r="I151" s="128"/>
      <c r="J151" s="128"/>
      <c r="K151" s="128"/>
      <c r="L151" s="128"/>
      <c r="M151" s="128"/>
      <c r="N151" s="128"/>
      <c r="O151" s="128"/>
      <c r="P151" s="128"/>
      <c r="Q151" s="128"/>
      <c r="R151" s="128"/>
      <c r="S151" s="128"/>
      <c r="T151" s="128"/>
      <c r="U151" s="128"/>
      <c r="V151" s="128"/>
      <c r="W151" s="128"/>
      <c r="X151" s="128"/>
      <c r="Y151" s="128"/>
      <c r="Z151" s="128"/>
      <c r="AA151" s="128"/>
      <c r="AB151" s="128"/>
      <c r="AC151" s="128"/>
      <c r="AD151" s="128"/>
      <c r="AE151" s="128"/>
    </row>
    <row r="152" spans="2:31" x14ac:dyDescent="0.2">
      <c r="B152" s="128"/>
      <c r="C152" s="128"/>
      <c r="D152" s="128"/>
      <c r="E152" s="128"/>
      <c r="F152" s="128"/>
      <c r="G152" s="128"/>
      <c r="H152" s="128"/>
      <c r="I152" s="128"/>
      <c r="J152" s="128"/>
      <c r="K152" s="128"/>
      <c r="L152" s="128"/>
      <c r="M152" s="128"/>
      <c r="N152" s="128"/>
      <c r="O152" s="128"/>
      <c r="P152" s="128"/>
      <c r="Q152" s="128"/>
      <c r="R152" s="128"/>
      <c r="S152" s="128"/>
      <c r="T152" s="128"/>
      <c r="U152" s="128"/>
      <c r="V152" s="128"/>
      <c r="W152" s="128"/>
      <c r="X152" s="128"/>
      <c r="Y152" s="128"/>
      <c r="Z152" s="128"/>
      <c r="AA152" s="128"/>
      <c r="AB152" s="128"/>
      <c r="AC152" s="128"/>
      <c r="AD152" s="128"/>
      <c r="AE152" s="128"/>
    </row>
    <row r="153" spans="2:31" x14ac:dyDescent="0.2">
      <c r="B153" s="128"/>
      <c r="C153" s="128"/>
      <c r="D153" s="128"/>
      <c r="E153" s="128"/>
      <c r="F153" s="128"/>
      <c r="G153" s="128"/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  <c r="R153" s="128"/>
      <c r="S153" s="128"/>
      <c r="T153" s="128"/>
      <c r="U153" s="128"/>
      <c r="V153" s="128"/>
      <c r="W153" s="128"/>
      <c r="X153" s="128"/>
      <c r="Y153" s="128"/>
      <c r="Z153" s="128"/>
      <c r="AA153" s="128"/>
      <c r="AB153" s="128"/>
      <c r="AC153" s="128"/>
      <c r="AD153" s="128"/>
      <c r="AE153" s="128"/>
    </row>
    <row r="154" spans="2:31" x14ac:dyDescent="0.2">
      <c r="B154" s="128"/>
      <c r="C154" s="128"/>
      <c r="D154" s="128"/>
      <c r="E154" s="128"/>
      <c r="F154" s="128"/>
      <c r="G154" s="128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  <c r="R154" s="128"/>
      <c r="S154" s="128"/>
      <c r="T154" s="128"/>
      <c r="U154" s="128"/>
      <c r="V154" s="128"/>
      <c r="W154" s="128"/>
      <c r="X154" s="128"/>
      <c r="Y154" s="128"/>
      <c r="Z154" s="128"/>
      <c r="AA154" s="128"/>
      <c r="AB154" s="128"/>
      <c r="AC154" s="128"/>
      <c r="AD154" s="128"/>
      <c r="AE154" s="128"/>
    </row>
    <row r="155" spans="2:31" x14ac:dyDescent="0.2">
      <c r="B155" s="128"/>
      <c r="C155" s="128"/>
      <c r="D155" s="128"/>
      <c r="E155" s="128"/>
      <c r="F155" s="128"/>
      <c r="G155" s="128"/>
      <c r="H155" s="128"/>
      <c r="I155" s="128"/>
      <c r="J155" s="128"/>
      <c r="K155" s="128"/>
      <c r="L155" s="128"/>
      <c r="M155" s="128"/>
      <c r="N155" s="128"/>
      <c r="O155" s="128"/>
      <c r="P155" s="128"/>
      <c r="Q155" s="128"/>
      <c r="R155" s="128"/>
      <c r="S155" s="128"/>
      <c r="T155" s="128"/>
      <c r="U155" s="128"/>
      <c r="V155" s="128"/>
      <c r="W155" s="128"/>
      <c r="X155" s="128"/>
      <c r="Y155" s="128"/>
      <c r="Z155" s="128"/>
      <c r="AA155" s="128"/>
      <c r="AB155" s="128"/>
      <c r="AC155" s="128"/>
      <c r="AD155" s="128"/>
      <c r="AE155" s="128"/>
    </row>
    <row r="156" spans="2:31" x14ac:dyDescent="0.2">
      <c r="B156" s="128"/>
      <c r="C156" s="128"/>
      <c r="D156" s="128"/>
      <c r="E156" s="128"/>
      <c r="F156" s="128"/>
      <c r="G156" s="128"/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  <c r="R156" s="128"/>
      <c r="S156" s="128"/>
      <c r="T156" s="128"/>
      <c r="U156" s="128"/>
      <c r="V156" s="128"/>
      <c r="W156" s="128"/>
      <c r="X156" s="128"/>
      <c r="Y156" s="128"/>
      <c r="Z156" s="128"/>
      <c r="AA156" s="128"/>
      <c r="AB156" s="128"/>
      <c r="AC156" s="128"/>
      <c r="AD156" s="128"/>
      <c r="AE156" s="128"/>
    </row>
    <row r="157" spans="2:31" x14ac:dyDescent="0.2">
      <c r="B157" s="128"/>
      <c r="C157" s="128"/>
      <c r="D157" s="128"/>
      <c r="E157" s="128"/>
      <c r="F157" s="128"/>
      <c r="G157" s="128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  <c r="R157" s="128"/>
      <c r="S157" s="128"/>
      <c r="T157" s="128"/>
      <c r="U157" s="128"/>
      <c r="V157" s="128"/>
      <c r="W157" s="128"/>
      <c r="X157" s="128"/>
      <c r="Y157" s="128"/>
      <c r="Z157" s="128"/>
      <c r="AA157" s="128"/>
      <c r="AB157" s="128"/>
      <c r="AC157" s="128"/>
      <c r="AD157" s="128"/>
      <c r="AE157" s="128"/>
    </row>
    <row r="158" spans="2:31" x14ac:dyDescent="0.2">
      <c r="B158" s="128"/>
      <c r="C158" s="128"/>
      <c r="D158" s="128"/>
      <c r="E158" s="128"/>
      <c r="F158" s="128"/>
      <c r="G158" s="128"/>
      <c r="H158" s="128"/>
      <c r="I158" s="128"/>
      <c r="J158" s="128"/>
      <c r="K158" s="128"/>
      <c r="L158" s="128"/>
      <c r="M158" s="128"/>
      <c r="N158" s="128"/>
      <c r="O158" s="128"/>
      <c r="P158" s="128"/>
      <c r="Q158" s="128"/>
      <c r="R158" s="128"/>
      <c r="S158" s="128"/>
      <c r="T158" s="128"/>
      <c r="U158" s="128"/>
      <c r="V158" s="128"/>
      <c r="W158" s="128"/>
      <c r="X158" s="128"/>
      <c r="Y158" s="128"/>
      <c r="Z158" s="128"/>
      <c r="AA158" s="128"/>
      <c r="AB158" s="128"/>
      <c r="AC158" s="128"/>
      <c r="AD158" s="128"/>
      <c r="AE158" s="128"/>
    </row>
    <row r="159" spans="2:31" x14ac:dyDescent="0.2">
      <c r="B159" s="128"/>
      <c r="C159" s="128"/>
      <c r="D159" s="128"/>
      <c r="E159" s="128"/>
      <c r="F159" s="128"/>
      <c r="G159" s="128"/>
      <c r="H159" s="128"/>
      <c r="I159" s="128"/>
      <c r="J159" s="128"/>
      <c r="K159" s="128"/>
      <c r="L159" s="128"/>
      <c r="M159" s="128"/>
      <c r="N159" s="128"/>
      <c r="O159" s="128"/>
      <c r="P159" s="128"/>
      <c r="Q159" s="128"/>
      <c r="R159" s="128"/>
      <c r="S159" s="128"/>
      <c r="T159" s="128"/>
      <c r="U159" s="128"/>
      <c r="V159" s="128"/>
      <c r="W159" s="128"/>
      <c r="X159" s="128"/>
      <c r="Y159" s="128"/>
      <c r="Z159" s="128"/>
      <c r="AA159" s="128"/>
      <c r="AB159" s="128"/>
      <c r="AC159" s="128"/>
      <c r="AD159" s="128"/>
      <c r="AE159" s="128"/>
    </row>
    <row r="160" spans="2:31" x14ac:dyDescent="0.2">
      <c r="B160" s="128"/>
      <c r="C160" s="128"/>
      <c r="D160" s="128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  <c r="R160" s="128"/>
      <c r="S160" s="128"/>
      <c r="T160" s="128"/>
      <c r="U160" s="128"/>
      <c r="V160" s="128"/>
      <c r="W160" s="128"/>
      <c r="X160" s="128"/>
      <c r="Y160" s="128"/>
      <c r="Z160" s="128"/>
      <c r="AA160" s="128"/>
      <c r="AB160" s="128"/>
      <c r="AC160" s="128"/>
      <c r="AD160" s="128"/>
      <c r="AE160" s="128"/>
    </row>
    <row r="161" spans="2:31" x14ac:dyDescent="0.2">
      <c r="B161" s="128"/>
      <c r="C161" s="128"/>
      <c r="D161" s="128"/>
      <c r="E161" s="128"/>
      <c r="F161" s="128"/>
      <c r="G161" s="128"/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  <c r="R161" s="128"/>
      <c r="S161" s="128"/>
      <c r="T161" s="128"/>
      <c r="U161" s="128"/>
      <c r="V161" s="128"/>
      <c r="W161" s="128"/>
      <c r="X161" s="128"/>
      <c r="Y161" s="128"/>
      <c r="Z161" s="128"/>
      <c r="AA161" s="128"/>
      <c r="AB161" s="128"/>
      <c r="AC161" s="128"/>
      <c r="AD161" s="128"/>
      <c r="AE161" s="128"/>
    </row>
    <row r="162" spans="2:31" x14ac:dyDescent="0.2">
      <c r="B162" s="128"/>
      <c r="C162" s="128"/>
      <c r="D162" s="128"/>
      <c r="E162" s="128"/>
      <c r="F162" s="128"/>
      <c r="G162" s="128"/>
      <c r="H162" s="128"/>
      <c r="I162" s="128"/>
      <c r="J162" s="128"/>
      <c r="K162" s="128"/>
      <c r="L162" s="128"/>
      <c r="M162" s="128"/>
      <c r="N162" s="128"/>
      <c r="O162" s="128"/>
      <c r="P162" s="128"/>
      <c r="Q162" s="128"/>
      <c r="R162" s="128"/>
      <c r="S162" s="128"/>
      <c r="T162" s="128"/>
      <c r="U162" s="128"/>
      <c r="V162" s="128"/>
      <c r="W162" s="128"/>
      <c r="X162" s="128"/>
      <c r="Y162" s="128"/>
      <c r="Z162" s="128"/>
      <c r="AA162" s="128"/>
      <c r="AB162" s="128"/>
      <c r="AC162" s="128"/>
      <c r="AD162" s="128"/>
      <c r="AE162" s="128"/>
    </row>
    <row r="163" spans="2:31" x14ac:dyDescent="0.2">
      <c r="B163" s="128"/>
      <c r="C163" s="128"/>
      <c r="D163" s="128"/>
      <c r="E163" s="128"/>
      <c r="F163" s="128"/>
      <c r="G163" s="128"/>
      <c r="H163" s="128"/>
      <c r="I163" s="128"/>
      <c r="J163" s="128"/>
      <c r="K163" s="128"/>
      <c r="L163" s="128"/>
      <c r="M163" s="128"/>
      <c r="N163" s="128"/>
      <c r="O163" s="128"/>
      <c r="P163" s="128"/>
      <c r="Q163" s="128"/>
      <c r="R163" s="128"/>
      <c r="S163" s="128"/>
      <c r="T163" s="128"/>
      <c r="U163" s="128"/>
      <c r="V163" s="128"/>
      <c r="W163" s="128"/>
      <c r="X163" s="128"/>
      <c r="Y163" s="128"/>
      <c r="Z163" s="128"/>
      <c r="AA163" s="128"/>
      <c r="AB163" s="128"/>
      <c r="AC163" s="128"/>
      <c r="AD163" s="128"/>
      <c r="AE163" s="128"/>
    </row>
    <row r="164" spans="2:31" x14ac:dyDescent="0.2">
      <c r="B164" s="128"/>
      <c r="C164" s="128"/>
      <c r="D164" s="128"/>
      <c r="E164" s="128"/>
      <c r="F164" s="128"/>
      <c r="G164" s="128"/>
      <c r="H164" s="128"/>
      <c r="I164" s="128"/>
      <c r="J164" s="128"/>
      <c r="K164" s="128"/>
      <c r="L164" s="128"/>
      <c r="M164" s="128"/>
      <c r="N164" s="128"/>
      <c r="O164" s="128"/>
      <c r="P164" s="128"/>
      <c r="Q164" s="128"/>
      <c r="R164" s="128"/>
      <c r="S164" s="128"/>
      <c r="T164" s="128"/>
      <c r="U164" s="128"/>
      <c r="V164" s="128"/>
      <c r="W164" s="128"/>
      <c r="X164" s="128"/>
      <c r="Y164" s="128"/>
      <c r="Z164" s="128"/>
      <c r="AA164" s="128"/>
      <c r="AB164" s="128"/>
      <c r="AC164" s="128"/>
      <c r="AD164" s="128"/>
      <c r="AE164" s="128"/>
    </row>
    <row r="165" spans="2:31" x14ac:dyDescent="0.2">
      <c r="B165" s="128"/>
      <c r="C165" s="128"/>
      <c r="D165" s="128"/>
      <c r="E165" s="128"/>
      <c r="F165" s="128"/>
      <c r="G165" s="128"/>
      <c r="H165" s="128"/>
      <c r="I165" s="128"/>
      <c r="J165" s="128"/>
      <c r="K165" s="128"/>
      <c r="L165" s="128"/>
      <c r="M165" s="128"/>
      <c r="N165" s="128"/>
      <c r="O165" s="128"/>
      <c r="P165" s="128"/>
      <c r="Q165" s="128"/>
      <c r="R165" s="128"/>
      <c r="S165" s="128"/>
      <c r="T165" s="128"/>
      <c r="U165" s="128"/>
      <c r="V165" s="128"/>
      <c r="W165" s="128"/>
      <c r="X165" s="128"/>
      <c r="Y165" s="128"/>
      <c r="Z165" s="128"/>
      <c r="AA165" s="128"/>
      <c r="AB165" s="128"/>
      <c r="AC165" s="128"/>
      <c r="AD165" s="128"/>
      <c r="AE165" s="128"/>
    </row>
    <row r="166" spans="2:31" x14ac:dyDescent="0.2">
      <c r="B166" s="128"/>
      <c r="C166" s="128"/>
      <c r="D166" s="128"/>
      <c r="E166" s="128"/>
      <c r="F166" s="128"/>
      <c r="G166" s="128"/>
      <c r="H166" s="128"/>
      <c r="I166" s="128"/>
      <c r="J166" s="128"/>
      <c r="K166" s="128"/>
      <c r="L166" s="128"/>
      <c r="M166" s="128"/>
      <c r="N166" s="128"/>
      <c r="O166" s="128"/>
      <c r="P166" s="128"/>
      <c r="Q166" s="128"/>
      <c r="R166" s="128"/>
      <c r="S166" s="128"/>
      <c r="T166" s="128"/>
      <c r="U166" s="128"/>
      <c r="V166" s="128"/>
      <c r="W166" s="128"/>
      <c r="X166" s="128"/>
      <c r="Y166" s="128"/>
      <c r="Z166" s="128"/>
      <c r="AA166" s="128"/>
      <c r="AB166" s="128"/>
      <c r="AC166" s="128"/>
      <c r="AD166" s="128"/>
      <c r="AE166" s="128"/>
    </row>
    <row r="167" spans="2:31" x14ac:dyDescent="0.2">
      <c r="B167" s="128"/>
      <c r="C167" s="128"/>
      <c r="D167" s="128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8"/>
      <c r="Q167" s="128"/>
      <c r="R167" s="128"/>
      <c r="S167" s="128"/>
      <c r="T167" s="128"/>
      <c r="U167" s="128"/>
      <c r="V167" s="128"/>
      <c r="W167" s="128"/>
      <c r="X167" s="128"/>
      <c r="Y167" s="128"/>
      <c r="Z167" s="128"/>
      <c r="AA167" s="128"/>
      <c r="AB167" s="128"/>
      <c r="AC167" s="128"/>
      <c r="AD167" s="128"/>
      <c r="AE167" s="128"/>
    </row>
    <row r="168" spans="2:31" x14ac:dyDescent="0.2">
      <c r="B168" s="128"/>
      <c r="C168" s="128"/>
      <c r="D168" s="128"/>
      <c r="E168" s="128"/>
      <c r="F168" s="128"/>
      <c r="G168" s="128"/>
      <c r="H168" s="128"/>
      <c r="I168" s="128"/>
      <c r="J168" s="128"/>
      <c r="K168" s="128"/>
      <c r="L168" s="128"/>
      <c r="M168" s="128"/>
      <c r="N168" s="128"/>
      <c r="O168" s="128"/>
      <c r="P168" s="128"/>
      <c r="Q168" s="128"/>
      <c r="R168" s="128"/>
      <c r="S168" s="128"/>
      <c r="T168" s="128"/>
      <c r="U168" s="128"/>
      <c r="V168" s="128"/>
      <c r="W168" s="128"/>
      <c r="X168" s="128"/>
      <c r="Y168" s="128"/>
      <c r="Z168" s="128"/>
      <c r="AA168" s="128"/>
      <c r="AB168" s="128"/>
      <c r="AC168" s="128"/>
      <c r="AD168" s="128"/>
      <c r="AE168" s="128"/>
    </row>
    <row r="169" spans="2:31" x14ac:dyDescent="0.2">
      <c r="B169" s="128"/>
      <c r="C169" s="128"/>
      <c r="D169" s="128"/>
      <c r="E169" s="128"/>
      <c r="F169" s="128"/>
      <c r="G169" s="128"/>
      <c r="H169" s="128"/>
      <c r="I169" s="128"/>
      <c r="J169" s="128"/>
      <c r="K169" s="128"/>
      <c r="L169" s="128"/>
      <c r="M169" s="128"/>
      <c r="N169" s="128"/>
      <c r="O169" s="128"/>
      <c r="P169" s="128"/>
      <c r="Q169" s="128"/>
      <c r="R169" s="128"/>
      <c r="S169" s="128"/>
      <c r="T169" s="128"/>
      <c r="U169" s="128"/>
      <c r="V169" s="128"/>
      <c r="W169" s="128"/>
      <c r="X169" s="128"/>
      <c r="Y169" s="128"/>
      <c r="Z169" s="128"/>
      <c r="AA169" s="128"/>
      <c r="AB169" s="128"/>
      <c r="AC169" s="128"/>
      <c r="AD169" s="128"/>
      <c r="AE169" s="128"/>
    </row>
    <row r="170" spans="2:31" x14ac:dyDescent="0.2">
      <c r="B170" s="128"/>
      <c r="C170" s="128"/>
      <c r="D170" s="128"/>
      <c r="E170" s="128"/>
      <c r="F170" s="128"/>
      <c r="G170" s="128"/>
      <c r="H170" s="128"/>
      <c r="I170" s="128"/>
      <c r="J170" s="128"/>
      <c r="K170" s="128"/>
      <c r="L170" s="128"/>
      <c r="M170" s="128"/>
      <c r="N170" s="128"/>
      <c r="O170" s="128"/>
      <c r="P170" s="128"/>
      <c r="Q170" s="128"/>
      <c r="R170" s="128"/>
      <c r="S170" s="128"/>
      <c r="T170" s="128"/>
      <c r="U170" s="128"/>
      <c r="V170" s="128"/>
      <c r="W170" s="128"/>
      <c r="X170" s="128"/>
      <c r="Y170" s="128"/>
      <c r="Z170" s="128"/>
      <c r="AA170" s="128"/>
      <c r="AB170" s="128"/>
      <c r="AC170" s="128"/>
      <c r="AD170" s="128"/>
      <c r="AE170" s="128"/>
    </row>
    <row r="171" spans="2:31" x14ac:dyDescent="0.2"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  <c r="R171" s="128"/>
      <c r="S171" s="128"/>
      <c r="T171" s="128"/>
      <c r="U171" s="128"/>
      <c r="V171" s="128"/>
      <c r="W171" s="128"/>
      <c r="X171" s="128"/>
      <c r="Y171" s="128"/>
      <c r="Z171" s="128"/>
      <c r="AA171" s="128"/>
      <c r="AB171" s="128"/>
      <c r="AC171" s="128"/>
      <c r="AD171" s="128"/>
      <c r="AE171" s="128"/>
    </row>
    <row r="172" spans="2:31" x14ac:dyDescent="0.2">
      <c r="B172" s="128"/>
      <c r="C172" s="128"/>
      <c r="D172" s="128"/>
      <c r="E172" s="128"/>
      <c r="F172" s="128"/>
      <c r="G172" s="128"/>
      <c r="H172" s="128"/>
      <c r="I172" s="128"/>
      <c r="J172" s="128"/>
      <c r="K172" s="128"/>
      <c r="L172" s="128"/>
      <c r="M172" s="128"/>
      <c r="N172" s="128"/>
      <c r="O172" s="128"/>
      <c r="P172" s="128"/>
      <c r="Q172" s="128"/>
      <c r="R172" s="128"/>
      <c r="S172" s="128"/>
      <c r="T172" s="128"/>
      <c r="U172" s="128"/>
      <c r="V172" s="128"/>
      <c r="W172" s="128"/>
      <c r="X172" s="128"/>
      <c r="Y172" s="128"/>
      <c r="Z172" s="128"/>
      <c r="AA172" s="128"/>
      <c r="AB172" s="128"/>
      <c r="AC172" s="128"/>
      <c r="AD172" s="128"/>
      <c r="AE172" s="128"/>
    </row>
    <row r="173" spans="2:31" x14ac:dyDescent="0.2">
      <c r="B173" s="128"/>
      <c r="C173" s="128"/>
      <c r="D173" s="128"/>
      <c r="E173" s="128"/>
      <c r="F173" s="128"/>
      <c r="G173" s="128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  <c r="R173" s="128"/>
      <c r="S173" s="128"/>
      <c r="T173" s="128"/>
      <c r="U173" s="128"/>
      <c r="V173" s="128"/>
      <c r="W173" s="128"/>
      <c r="X173" s="128"/>
      <c r="Y173" s="128"/>
      <c r="Z173" s="128"/>
      <c r="AA173" s="128"/>
      <c r="AB173" s="128"/>
      <c r="AC173" s="128"/>
      <c r="AD173" s="128"/>
      <c r="AE173" s="128"/>
    </row>
    <row r="174" spans="2:31" x14ac:dyDescent="0.2">
      <c r="B174" s="128"/>
      <c r="C174" s="128"/>
      <c r="D174" s="128"/>
      <c r="E174" s="128"/>
      <c r="F174" s="128"/>
      <c r="G174" s="128"/>
      <c r="H174" s="128"/>
      <c r="I174" s="128"/>
      <c r="J174" s="128"/>
      <c r="K174" s="128"/>
      <c r="L174" s="128"/>
      <c r="M174" s="128"/>
      <c r="N174" s="128"/>
      <c r="O174" s="128"/>
      <c r="P174" s="128"/>
      <c r="Q174" s="128"/>
      <c r="R174" s="128"/>
      <c r="S174" s="128"/>
      <c r="T174" s="128"/>
      <c r="U174" s="128"/>
      <c r="V174" s="128"/>
      <c r="W174" s="128"/>
      <c r="X174" s="128"/>
      <c r="Y174" s="128"/>
      <c r="Z174" s="128"/>
      <c r="AA174" s="128"/>
      <c r="AB174" s="128"/>
      <c r="AC174" s="128"/>
      <c r="AD174" s="128"/>
      <c r="AE174" s="128"/>
    </row>
    <row r="175" spans="2:31" x14ac:dyDescent="0.2">
      <c r="B175" s="128"/>
      <c r="C175" s="128"/>
      <c r="D175" s="128"/>
      <c r="E175" s="128"/>
      <c r="F175" s="128"/>
      <c r="G175" s="128"/>
      <c r="H175" s="128"/>
      <c r="I175" s="128"/>
      <c r="J175" s="128"/>
      <c r="K175" s="128"/>
      <c r="L175" s="128"/>
      <c r="M175" s="128"/>
      <c r="N175" s="128"/>
      <c r="O175" s="128"/>
      <c r="P175" s="128"/>
      <c r="Q175" s="128"/>
      <c r="R175" s="128"/>
      <c r="S175" s="128"/>
      <c r="T175" s="128"/>
      <c r="U175" s="128"/>
      <c r="V175" s="128"/>
      <c r="W175" s="128"/>
      <c r="X175" s="128"/>
      <c r="Y175" s="128"/>
      <c r="Z175" s="128"/>
      <c r="AA175" s="128"/>
      <c r="AB175" s="128"/>
      <c r="AC175" s="128"/>
      <c r="AD175" s="128"/>
      <c r="AE175" s="128"/>
    </row>
    <row r="176" spans="2:31" x14ac:dyDescent="0.2">
      <c r="B176" s="128"/>
      <c r="C176" s="128"/>
      <c r="D176" s="128"/>
      <c r="E176" s="128"/>
      <c r="F176" s="128"/>
      <c r="G176" s="128"/>
      <c r="H176" s="128"/>
      <c r="I176" s="128"/>
      <c r="J176" s="128"/>
      <c r="K176" s="128"/>
      <c r="L176" s="128"/>
      <c r="M176" s="128"/>
      <c r="N176" s="128"/>
      <c r="O176" s="128"/>
      <c r="P176" s="128"/>
      <c r="Q176" s="128"/>
      <c r="R176" s="128"/>
      <c r="S176" s="128"/>
      <c r="T176" s="128"/>
      <c r="U176" s="128"/>
      <c r="V176" s="128"/>
      <c r="W176" s="128"/>
      <c r="X176" s="128"/>
      <c r="Y176" s="128"/>
      <c r="Z176" s="128"/>
      <c r="AA176" s="128"/>
      <c r="AB176" s="128"/>
      <c r="AC176" s="128"/>
      <c r="AD176" s="128"/>
      <c r="AE176" s="128"/>
    </row>
    <row r="177" spans="2:31" x14ac:dyDescent="0.2">
      <c r="B177" s="128"/>
      <c r="C177" s="128"/>
      <c r="D177" s="128"/>
      <c r="E177" s="128"/>
      <c r="F177" s="128"/>
      <c r="G177" s="128"/>
      <c r="H177" s="128"/>
      <c r="I177" s="128"/>
      <c r="J177" s="128"/>
      <c r="K177" s="128"/>
      <c r="L177" s="128"/>
      <c r="M177" s="128"/>
      <c r="N177" s="128"/>
      <c r="O177" s="128"/>
      <c r="P177" s="128"/>
      <c r="Q177" s="128"/>
      <c r="R177" s="128"/>
      <c r="S177" s="128"/>
      <c r="T177" s="128"/>
      <c r="U177" s="128"/>
      <c r="V177" s="128"/>
      <c r="W177" s="128"/>
      <c r="X177" s="128"/>
      <c r="Y177" s="128"/>
      <c r="Z177" s="128"/>
      <c r="AA177" s="128"/>
      <c r="AB177" s="128"/>
      <c r="AC177" s="128"/>
      <c r="AD177" s="128"/>
      <c r="AE177" s="128"/>
    </row>
    <row r="178" spans="2:31" x14ac:dyDescent="0.2">
      <c r="B178" s="128"/>
      <c r="C178" s="128"/>
      <c r="D178" s="128"/>
      <c r="E178" s="128"/>
      <c r="F178" s="128"/>
      <c r="G178" s="128"/>
      <c r="H178" s="128"/>
      <c r="I178" s="128"/>
      <c r="J178" s="128"/>
      <c r="K178" s="128"/>
      <c r="L178" s="128"/>
      <c r="M178" s="128"/>
      <c r="N178" s="128"/>
      <c r="O178" s="128"/>
      <c r="P178" s="128"/>
      <c r="Q178" s="128"/>
      <c r="R178" s="128"/>
      <c r="S178" s="128"/>
      <c r="T178" s="128"/>
      <c r="U178" s="128"/>
      <c r="V178" s="128"/>
      <c r="W178" s="128"/>
      <c r="X178" s="128"/>
      <c r="Y178" s="128"/>
      <c r="Z178" s="128"/>
      <c r="AA178" s="128"/>
      <c r="AB178" s="128"/>
      <c r="AC178" s="128"/>
      <c r="AD178" s="128"/>
      <c r="AE178" s="128"/>
    </row>
    <row r="179" spans="2:31" x14ac:dyDescent="0.2">
      <c r="B179" s="128"/>
      <c r="C179" s="128"/>
      <c r="D179" s="128"/>
      <c r="E179" s="128"/>
      <c r="F179" s="128"/>
      <c r="G179" s="128"/>
      <c r="H179" s="128"/>
      <c r="I179" s="128"/>
      <c r="J179" s="128"/>
      <c r="K179" s="128"/>
      <c r="L179" s="128"/>
      <c r="M179" s="128"/>
      <c r="N179" s="128"/>
      <c r="O179" s="128"/>
      <c r="P179" s="128"/>
      <c r="Q179" s="128"/>
      <c r="R179" s="128"/>
      <c r="S179" s="128"/>
      <c r="T179" s="128"/>
      <c r="U179" s="128"/>
      <c r="V179" s="128"/>
      <c r="W179" s="128"/>
      <c r="X179" s="128"/>
      <c r="Y179" s="128"/>
      <c r="Z179" s="128"/>
      <c r="AA179" s="128"/>
      <c r="AB179" s="128"/>
      <c r="AC179" s="128"/>
      <c r="AD179" s="128"/>
      <c r="AE179" s="128"/>
    </row>
    <row r="180" spans="2:31" x14ac:dyDescent="0.2">
      <c r="B180" s="128"/>
      <c r="C180" s="128"/>
      <c r="D180" s="128"/>
      <c r="E180" s="128"/>
      <c r="F180" s="128"/>
      <c r="G180" s="128"/>
      <c r="H180" s="128"/>
      <c r="I180" s="128"/>
      <c r="J180" s="128"/>
      <c r="K180" s="128"/>
      <c r="L180" s="128"/>
      <c r="M180" s="128"/>
      <c r="N180" s="128"/>
      <c r="O180" s="128"/>
      <c r="P180" s="128"/>
      <c r="Q180" s="128"/>
      <c r="R180" s="128"/>
      <c r="S180" s="128"/>
      <c r="T180" s="128"/>
      <c r="U180" s="128"/>
      <c r="V180" s="128"/>
      <c r="W180" s="128"/>
      <c r="X180" s="128"/>
      <c r="Y180" s="128"/>
      <c r="Z180" s="128"/>
      <c r="AA180" s="128"/>
      <c r="AB180" s="128"/>
      <c r="AC180" s="128"/>
      <c r="AD180" s="128"/>
      <c r="AE180" s="128"/>
    </row>
    <row r="181" spans="2:31" x14ac:dyDescent="0.2">
      <c r="B181" s="128"/>
      <c r="C181" s="128"/>
      <c r="D181" s="128"/>
      <c r="E181" s="128"/>
      <c r="F181" s="128"/>
      <c r="G181" s="128"/>
      <c r="H181" s="128"/>
      <c r="I181" s="128"/>
      <c r="J181" s="128"/>
      <c r="K181" s="128"/>
      <c r="L181" s="128"/>
      <c r="M181" s="128"/>
      <c r="N181" s="128"/>
      <c r="O181" s="128"/>
      <c r="P181" s="128"/>
      <c r="Q181" s="128"/>
      <c r="R181" s="128"/>
      <c r="S181" s="128"/>
      <c r="T181" s="128"/>
      <c r="U181" s="128"/>
      <c r="V181" s="128"/>
      <c r="W181" s="128"/>
      <c r="X181" s="128"/>
      <c r="Y181" s="128"/>
      <c r="Z181" s="128"/>
      <c r="AA181" s="128"/>
      <c r="AB181" s="128"/>
      <c r="AC181" s="128"/>
      <c r="AD181" s="128"/>
      <c r="AE181" s="128"/>
    </row>
  </sheetData>
  <mergeCells count="11">
    <mergeCell ref="AD6:AD7"/>
    <mergeCell ref="B1:AE1"/>
    <mergeCell ref="B3:AD3"/>
    <mergeCell ref="B4:AD4"/>
    <mergeCell ref="B5:AD5"/>
    <mergeCell ref="B6:B7"/>
    <mergeCell ref="C6:M6"/>
    <mergeCell ref="O6:O7"/>
    <mergeCell ref="P6:Z6"/>
    <mergeCell ref="AB6:AB7"/>
    <mergeCell ref="AC6:AC7"/>
  </mergeCells>
  <printOptions horizontalCentered="1"/>
  <pageMargins left="0" right="0" top="0.19685039370078741" bottom="0.19685039370078741" header="0" footer="0.19685039370078741"/>
  <pageSetup scale="2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DGA</vt:lpstr>
      <vt:lpstr>DGA (EST)</vt:lpstr>
      <vt:lpstr>DGA!Área_de_impresión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Fidelia Raulina Pérez Castillo</cp:lastModifiedBy>
  <dcterms:created xsi:type="dcterms:W3CDTF">2025-03-12T19:26:58Z</dcterms:created>
  <dcterms:modified xsi:type="dcterms:W3CDTF">2025-04-15T20:06:58Z</dcterms:modified>
</cp:coreProperties>
</file>