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F27237C1-2117-470E-8DF9-EC728EA5D7EF}" xr6:coauthVersionLast="47" xr6:coauthVersionMax="47" xr10:uidLastSave="{00000000-0000-0000-0000-000000000000}"/>
  <bookViews>
    <workbookView xWindow="28680" yWindow="-120" windowWidth="29040" windowHeight="15720" activeTab="3" xr2:uid="{DECCC9B6-5472-41CD-ADAC-2F7CF4CE79C8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presupuestaria'!$B$3:$J$33</definedName>
    <definedName name="_xlnm.Print_Area" localSheetId="0">'DGII (EST)'!$A$1:$J$58</definedName>
    <definedName name="_xlnm.Print_Area" localSheetId="2">'TESORERIA (EST)'!$A$1:$J$53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4" l="1"/>
  <c r="D70" i="4"/>
  <c r="E70" i="4" s="1"/>
  <c r="I70" i="4" s="1"/>
  <c r="C70" i="4"/>
  <c r="H69" i="4"/>
  <c r="G68" i="4"/>
  <c r="G67" i="4" s="1"/>
  <c r="F68" i="4"/>
  <c r="F67" i="4" s="1"/>
  <c r="H66" i="4"/>
  <c r="D66" i="4"/>
  <c r="C66" i="4"/>
  <c r="E66" i="4" s="1"/>
  <c r="H65" i="4"/>
  <c r="D65" i="4"/>
  <c r="C65" i="4"/>
  <c r="E65" i="4" s="1"/>
  <c r="H64" i="4"/>
  <c r="C64" i="4"/>
  <c r="C63" i="4" s="1"/>
  <c r="H63" i="4"/>
  <c r="G63" i="4"/>
  <c r="F63" i="4"/>
  <c r="H62" i="4"/>
  <c r="D62" i="4"/>
  <c r="D61" i="4" s="1"/>
  <c r="H61" i="4"/>
  <c r="G61" i="4"/>
  <c r="F61" i="4"/>
  <c r="H60" i="4"/>
  <c r="H59" i="4"/>
  <c r="H58" i="4"/>
  <c r="H57" i="4" s="1"/>
  <c r="H56" i="4" s="1"/>
  <c r="H55" i="4" s="1"/>
  <c r="G58" i="4"/>
  <c r="F58" i="4"/>
  <c r="F57" i="4" s="1"/>
  <c r="F56" i="4" s="1"/>
  <c r="F55" i="4" s="1"/>
  <c r="G57" i="4"/>
  <c r="G56" i="4"/>
  <c r="G55" i="4" s="1"/>
  <c r="I54" i="4"/>
  <c r="I53" i="4" s="1"/>
  <c r="H54" i="4"/>
  <c r="E54" i="4"/>
  <c r="E53" i="4" s="1"/>
  <c r="H53" i="4"/>
  <c r="G53" i="4"/>
  <c r="F53" i="4"/>
  <c r="D53" i="4"/>
  <c r="C53" i="4"/>
  <c r="H52" i="4"/>
  <c r="E52" i="4"/>
  <c r="I52" i="4" s="1"/>
  <c r="D52" i="4"/>
  <c r="H51" i="4"/>
  <c r="D51" i="4"/>
  <c r="D50" i="4" s="1"/>
  <c r="D49" i="4" s="1"/>
  <c r="D48" i="4" s="1"/>
  <c r="D47" i="4" s="1"/>
  <c r="H50" i="4"/>
  <c r="G50" i="4"/>
  <c r="G49" i="4" s="1"/>
  <c r="G48" i="4" s="1"/>
  <c r="G47" i="4" s="1"/>
  <c r="G46" i="4" s="1"/>
  <c r="G71" i="4" s="1"/>
  <c r="F50" i="4"/>
  <c r="F49" i="4" s="1"/>
  <c r="F48" i="4" s="1"/>
  <c r="F47" i="4" s="1"/>
  <c r="F46" i="4" s="1"/>
  <c r="F71" i="4" s="1"/>
  <c r="H49" i="4"/>
  <c r="H48" i="4" s="1"/>
  <c r="H47" i="4" s="1"/>
  <c r="H34" i="4"/>
  <c r="E34" i="4"/>
  <c r="I32" i="4"/>
  <c r="H32" i="4"/>
  <c r="E32" i="4"/>
  <c r="H31" i="4"/>
  <c r="I31" i="4" s="1"/>
  <c r="J31" i="4" s="1"/>
  <c r="G31" i="4"/>
  <c r="D69" i="4" s="1"/>
  <c r="D68" i="4" s="1"/>
  <c r="D67" i="4" s="1"/>
  <c r="F31" i="4"/>
  <c r="C69" i="4" s="1"/>
  <c r="E31" i="4"/>
  <c r="D31" i="4"/>
  <c r="C31" i="4"/>
  <c r="F30" i="4"/>
  <c r="D30" i="4"/>
  <c r="D29" i="4" s="1"/>
  <c r="C30" i="4"/>
  <c r="C29" i="4" s="1"/>
  <c r="F29" i="4"/>
  <c r="H28" i="4"/>
  <c r="I28" i="4" s="1"/>
  <c r="J28" i="4" s="1"/>
  <c r="E28" i="4"/>
  <c r="E25" i="4" s="1"/>
  <c r="I27" i="4"/>
  <c r="J27" i="4" s="1"/>
  <c r="H27" i="4"/>
  <c r="E27" i="4"/>
  <c r="G26" i="4"/>
  <c r="D64" i="4" s="1"/>
  <c r="D63" i="4" s="1"/>
  <c r="F26" i="4"/>
  <c r="H26" i="4" s="1"/>
  <c r="E26" i="4"/>
  <c r="G25" i="4"/>
  <c r="F25" i="4"/>
  <c r="D25" i="4"/>
  <c r="C25" i="4"/>
  <c r="G24" i="4"/>
  <c r="F24" i="4"/>
  <c r="C62" i="4" s="1"/>
  <c r="E24" i="4"/>
  <c r="E23" i="4" s="1"/>
  <c r="D24" i="4"/>
  <c r="C24" i="4"/>
  <c r="C23" i="4" s="1"/>
  <c r="G23" i="4"/>
  <c r="D23" i="4"/>
  <c r="G22" i="4"/>
  <c r="D60" i="4" s="1"/>
  <c r="F22" i="4"/>
  <c r="H22" i="4" s="1"/>
  <c r="D22" i="4"/>
  <c r="C22" i="4"/>
  <c r="E22" i="4" s="1"/>
  <c r="G21" i="4"/>
  <c r="D59" i="4" s="1"/>
  <c r="D58" i="4" s="1"/>
  <c r="F21" i="4"/>
  <c r="C59" i="4" s="1"/>
  <c r="E21" i="4"/>
  <c r="E20" i="4" s="1"/>
  <c r="E19" i="4" s="1"/>
  <c r="E18" i="4" s="1"/>
  <c r="E17" i="4" s="1"/>
  <c r="D21" i="4"/>
  <c r="C21" i="4"/>
  <c r="C20" i="4" s="1"/>
  <c r="C19" i="4" s="1"/>
  <c r="G20" i="4"/>
  <c r="G19" i="4" s="1"/>
  <c r="G18" i="4" s="1"/>
  <c r="G17" i="4" s="1"/>
  <c r="F20" i="4"/>
  <c r="F19" i="4" s="1"/>
  <c r="D20" i="4"/>
  <c r="D19" i="4" s="1"/>
  <c r="D18" i="4" s="1"/>
  <c r="D17" i="4" s="1"/>
  <c r="H16" i="4"/>
  <c r="H15" i="4" s="1"/>
  <c r="E16" i="4"/>
  <c r="E15" i="4" s="1"/>
  <c r="G15" i="4"/>
  <c r="F15" i="4"/>
  <c r="D15" i="4"/>
  <c r="C15" i="4"/>
  <c r="I14" i="4"/>
  <c r="H14" i="4"/>
  <c r="E14" i="4"/>
  <c r="G13" i="4"/>
  <c r="F13" i="4"/>
  <c r="C51" i="4" s="1"/>
  <c r="C50" i="4" s="1"/>
  <c r="C49" i="4" s="1"/>
  <c r="C48" i="4" s="1"/>
  <c r="C47" i="4" s="1"/>
  <c r="D13" i="4"/>
  <c r="D12" i="4" s="1"/>
  <c r="D11" i="4" s="1"/>
  <c r="D10" i="4" s="1"/>
  <c r="D9" i="4" s="1"/>
  <c r="D8" i="4" s="1"/>
  <c r="D33" i="4" s="1"/>
  <c r="D35" i="4" s="1"/>
  <c r="C13" i="4"/>
  <c r="C12" i="4" s="1"/>
  <c r="C11" i="4" s="1"/>
  <c r="C10" i="4" s="1"/>
  <c r="C9" i="4" s="1"/>
  <c r="G12" i="4"/>
  <c r="F12" i="4"/>
  <c r="F11" i="4" s="1"/>
  <c r="F10" i="4" s="1"/>
  <c r="F9" i="4" s="1"/>
  <c r="G11" i="4"/>
  <c r="G10" i="4" s="1"/>
  <c r="G9" i="4" s="1"/>
  <c r="H49" i="3"/>
  <c r="E49" i="3"/>
  <c r="I49" i="3" s="1"/>
  <c r="D49" i="3"/>
  <c r="C49" i="3"/>
  <c r="H48" i="3"/>
  <c r="D48" i="3"/>
  <c r="E48" i="3" s="1"/>
  <c r="I48" i="3" s="1"/>
  <c r="C48" i="3"/>
  <c r="H47" i="3"/>
  <c r="D47" i="3"/>
  <c r="D46" i="3" s="1"/>
  <c r="D45" i="3" s="1"/>
  <c r="C47" i="3"/>
  <c r="E47" i="3" s="1"/>
  <c r="H46" i="3"/>
  <c r="G45" i="3"/>
  <c r="F45" i="3"/>
  <c r="H45" i="3" s="1"/>
  <c r="H44" i="3"/>
  <c r="D44" i="3"/>
  <c r="C44" i="3"/>
  <c r="E44" i="3" s="1"/>
  <c r="I44" i="3" s="1"/>
  <c r="H43" i="3"/>
  <c r="D43" i="3"/>
  <c r="C43" i="3"/>
  <c r="E43" i="3" s="1"/>
  <c r="H42" i="3"/>
  <c r="D42" i="3"/>
  <c r="D41" i="3" s="1"/>
  <c r="C42" i="3"/>
  <c r="E42" i="3" s="1"/>
  <c r="H41" i="3"/>
  <c r="G41" i="3"/>
  <c r="F41" i="3"/>
  <c r="C41" i="3"/>
  <c r="H40" i="3"/>
  <c r="D40" i="3"/>
  <c r="C40" i="3"/>
  <c r="E40" i="3" s="1"/>
  <c r="I40" i="3" s="1"/>
  <c r="H39" i="3"/>
  <c r="H38" i="3" s="1"/>
  <c r="H37" i="3" s="1"/>
  <c r="H36" i="3" s="1"/>
  <c r="D39" i="3"/>
  <c r="C39" i="3"/>
  <c r="C38" i="3" s="1"/>
  <c r="C37" i="3" s="1"/>
  <c r="C36" i="3" s="1"/>
  <c r="G38" i="3"/>
  <c r="G37" i="3" s="1"/>
  <c r="G36" i="3" s="1"/>
  <c r="F38" i="3"/>
  <c r="D38" i="3"/>
  <c r="D37" i="3" s="1"/>
  <c r="D36" i="3" s="1"/>
  <c r="F37" i="3"/>
  <c r="F36" i="3"/>
  <c r="H35" i="3"/>
  <c r="D35" i="3"/>
  <c r="C35" i="3"/>
  <c r="E35" i="3" s="1"/>
  <c r="I35" i="3" s="1"/>
  <c r="H34" i="3"/>
  <c r="D34" i="3"/>
  <c r="C34" i="3"/>
  <c r="E34" i="3" s="1"/>
  <c r="H33" i="3"/>
  <c r="G33" i="3"/>
  <c r="F33" i="3"/>
  <c r="D33" i="3"/>
  <c r="H32" i="3"/>
  <c r="D32" i="3"/>
  <c r="C32" i="3"/>
  <c r="E32" i="3" s="1"/>
  <c r="I32" i="3" s="1"/>
  <c r="H31" i="3"/>
  <c r="D31" i="3"/>
  <c r="D30" i="3" s="1"/>
  <c r="C31" i="3"/>
  <c r="C30" i="3" s="1"/>
  <c r="H30" i="3"/>
  <c r="G30" i="3"/>
  <c r="F30" i="3"/>
  <c r="H29" i="3"/>
  <c r="D29" i="3"/>
  <c r="E29" i="3" s="1"/>
  <c r="I29" i="3" s="1"/>
  <c r="C29" i="3"/>
  <c r="H28" i="3"/>
  <c r="D28" i="3"/>
  <c r="D27" i="3" s="1"/>
  <c r="D26" i="3" s="1"/>
  <c r="C28" i="3"/>
  <c r="H27" i="3"/>
  <c r="G27" i="3"/>
  <c r="G26" i="3" s="1"/>
  <c r="G25" i="3" s="1"/>
  <c r="G24" i="3" s="1"/>
  <c r="F27" i="3"/>
  <c r="F26" i="3" s="1"/>
  <c r="F25" i="3" s="1"/>
  <c r="F24" i="3" s="1"/>
  <c r="C27" i="3"/>
  <c r="H26" i="3"/>
  <c r="H25" i="3" s="1"/>
  <c r="H24" i="3" s="1"/>
  <c r="C26" i="3"/>
  <c r="H23" i="3"/>
  <c r="H22" i="3" s="1"/>
  <c r="E23" i="3"/>
  <c r="I23" i="3" s="1"/>
  <c r="D23" i="3"/>
  <c r="C23" i="3"/>
  <c r="G22" i="3"/>
  <c r="F22" i="3"/>
  <c r="F21" i="3" s="1"/>
  <c r="H21" i="3" s="1"/>
  <c r="D22" i="3"/>
  <c r="C22" i="3"/>
  <c r="C21" i="3" s="1"/>
  <c r="G21" i="3"/>
  <c r="D21" i="3"/>
  <c r="H20" i="3"/>
  <c r="D20" i="3"/>
  <c r="C20" i="3"/>
  <c r="E20" i="3" s="1"/>
  <c r="H19" i="3"/>
  <c r="D19" i="3"/>
  <c r="C19" i="3"/>
  <c r="E19" i="3" s="1"/>
  <c r="H18" i="3"/>
  <c r="G18" i="3"/>
  <c r="F18" i="3"/>
  <c r="D18" i="3"/>
  <c r="C18" i="3"/>
  <c r="H17" i="3"/>
  <c r="D17" i="3"/>
  <c r="C17" i="3"/>
  <c r="E17" i="3" s="1"/>
  <c r="I17" i="3" s="1"/>
  <c r="H16" i="3"/>
  <c r="D16" i="3"/>
  <c r="C16" i="3"/>
  <c r="C15" i="3" s="1"/>
  <c r="C14" i="3" s="1"/>
  <c r="C10" i="3" s="1"/>
  <c r="C9" i="3" s="1"/>
  <c r="H15" i="3"/>
  <c r="G15" i="3"/>
  <c r="F15" i="3"/>
  <c r="D15" i="3"/>
  <c r="D14" i="3" s="1"/>
  <c r="G14" i="3"/>
  <c r="F14" i="3"/>
  <c r="H14" i="3" s="1"/>
  <c r="H13" i="3"/>
  <c r="J13" i="3" s="1"/>
  <c r="E13" i="3"/>
  <c r="H12" i="3"/>
  <c r="H11" i="3" s="1"/>
  <c r="E12" i="3"/>
  <c r="J12" i="3" s="1"/>
  <c r="G11" i="3"/>
  <c r="F11" i="3"/>
  <c r="E11" i="3"/>
  <c r="D11" i="3"/>
  <c r="D10" i="3" s="1"/>
  <c r="D9" i="3" s="1"/>
  <c r="C11" i="3"/>
  <c r="G10" i="3"/>
  <c r="G9" i="3" s="1"/>
  <c r="F10" i="3"/>
  <c r="F9" i="3" s="1"/>
  <c r="H29" i="2"/>
  <c r="E29" i="2"/>
  <c r="J29" i="2" s="1"/>
  <c r="D29" i="2"/>
  <c r="C29" i="2"/>
  <c r="H28" i="2"/>
  <c r="D28" i="2"/>
  <c r="D27" i="2" s="1"/>
  <c r="D26" i="2" s="1"/>
  <c r="C28" i="2"/>
  <c r="C27" i="2" s="1"/>
  <c r="C26" i="2" s="1"/>
  <c r="H27" i="2"/>
  <c r="H26" i="2" s="1"/>
  <c r="G27" i="2"/>
  <c r="F27" i="2"/>
  <c r="F26" i="2" s="1"/>
  <c r="G26" i="2"/>
  <c r="H25" i="2"/>
  <c r="D25" i="2"/>
  <c r="C25" i="2"/>
  <c r="E25" i="2" s="1"/>
  <c r="I25" i="2" s="1"/>
  <c r="H24" i="2"/>
  <c r="D24" i="2"/>
  <c r="C24" i="2"/>
  <c r="E24" i="2" s="1"/>
  <c r="H23" i="2"/>
  <c r="D23" i="2"/>
  <c r="C23" i="2"/>
  <c r="C22" i="2" s="1"/>
  <c r="H22" i="2"/>
  <c r="H19" i="2" s="1"/>
  <c r="G22" i="2"/>
  <c r="F22" i="2"/>
  <c r="D22" i="2"/>
  <c r="H21" i="2"/>
  <c r="D21" i="2"/>
  <c r="E21" i="2" s="1"/>
  <c r="C21" i="2"/>
  <c r="C20" i="2" s="1"/>
  <c r="C19" i="2" s="1"/>
  <c r="H20" i="2"/>
  <c r="G20" i="2"/>
  <c r="G19" i="2" s="1"/>
  <c r="F20" i="2"/>
  <c r="D20" i="2"/>
  <c r="D19" i="2" s="1"/>
  <c r="F19" i="2"/>
  <c r="H18" i="2"/>
  <c r="H9" i="2" s="1"/>
  <c r="H8" i="2" s="1"/>
  <c r="H30" i="2" s="1"/>
  <c r="D18" i="2"/>
  <c r="C18" i="2"/>
  <c r="E18" i="2" s="1"/>
  <c r="H17" i="2"/>
  <c r="E17" i="2"/>
  <c r="I17" i="2" s="1"/>
  <c r="D17" i="2"/>
  <c r="C17" i="2"/>
  <c r="H16" i="2"/>
  <c r="E16" i="2"/>
  <c r="I16" i="2" s="1"/>
  <c r="D16" i="2"/>
  <c r="C16" i="2"/>
  <c r="H15" i="2"/>
  <c r="E15" i="2"/>
  <c r="J15" i="2" s="1"/>
  <c r="D15" i="2"/>
  <c r="C15" i="2"/>
  <c r="H14" i="2"/>
  <c r="E14" i="2"/>
  <c r="I14" i="2" s="1"/>
  <c r="D14" i="2"/>
  <c r="C14" i="2"/>
  <c r="H13" i="2"/>
  <c r="E13" i="2"/>
  <c r="J13" i="2" s="1"/>
  <c r="D13" i="2"/>
  <c r="C13" i="2"/>
  <c r="H12" i="2"/>
  <c r="G12" i="2"/>
  <c r="G9" i="2" s="1"/>
  <c r="G8" i="2" s="1"/>
  <c r="G30" i="2" s="1"/>
  <c r="F12" i="2"/>
  <c r="D12" i="2"/>
  <c r="C12" i="2"/>
  <c r="H11" i="2"/>
  <c r="D11" i="2"/>
  <c r="D10" i="2" s="1"/>
  <c r="C11" i="2"/>
  <c r="E11" i="2" s="1"/>
  <c r="H10" i="2"/>
  <c r="G10" i="2"/>
  <c r="F10" i="2"/>
  <c r="C10" i="2"/>
  <c r="F9" i="2"/>
  <c r="F8" i="2" s="1"/>
  <c r="H64" i="1"/>
  <c r="E64" i="1"/>
  <c r="J64" i="1" s="1"/>
  <c r="D64" i="1"/>
  <c r="C64" i="1"/>
  <c r="H63" i="1"/>
  <c r="E63" i="1"/>
  <c r="J63" i="1" s="1"/>
  <c r="D63" i="1"/>
  <c r="C63" i="1"/>
  <c r="H62" i="1"/>
  <c r="E62" i="1"/>
  <c r="J62" i="1" s="1"/>
  <c r="D62" i="1"/>
  <c r="C62" i="1"/>
  <c r="H61" i="1"/>
  <c r="E61" i="1"/>
  <c r="J61" i="1" s="1"/>
  <c r="D61" i="1"/>
  <c r="C61" i="1"/>
  <c r="H60" i="1"/>
  <c r="D60" i="1"/>
  <c r="D59" i="1" s="1"/>
  <c r="D58" i="1" s="1"/>
  <c r="D57" i="1" s="1"/>
  <c r="C60" i="1"/>
  <c r="H59" i="1"/>
  <c r="G59" i="1"/>
  <c r="G58" i="1" s="1"/>
  <c r="G57" i="1" s="1"/>
  <c r="F59" i="1"/>
  <c r="F58" i="1" s="1"/>
  <c r="F57" i="1" s="1"/>
  <c r="C59" i="1"/>
  <c r="H58" i="1"/>
  <c r="H57" i="1" s="1"/>
  <c r="C58" i="1"/>
  <c r="C57" i="1" s="1"/>
  <c r="H56" i="1"/>
  <c r="D56" i="1"/>
  <c r="C56" i="1"/>
  <c r="E56" i="1" s="1"/>
  <c r="I56" i="1" s="1"/>
  <c r="H55" i="1"/>
  <c r="D55" i="1"/>
  <c r="C55" i="1"/>
  <c r="E55" i="1" s="1"/>
  <c r="H54" i="1"/>
  <c r="D54" i="1"/>
  <c r="D53" i="1" s="1"/>
  <c r="C54" i="1"/>
  <c r="C53" i="1" s="1"/>
  <c r="H53" i="1"/>
  <c r="G53" i="1"/>
  <c r="F53" i="1"/>
  <c r="H52" i="1"/>
  <c r="H50" i="1" s="1"/>
  <c r="H49" i="1" s="1"/>
  <c r="D52" i="1"/>
  <c r="E52" i="1" s="1"/>
  <c r="I52" i="1" s="1"/>
  <c r="C52" i="1"/>
  <c r="H51" i="1"/>
  <c r="D51" i="1"/>
  <c r="D50" i="1" s="1"/>
  <c r="C51" i="1"/>
  <c r="C50" i="1" s="1"/>
  <c r="C49" i="1" s="1"/>
  <c r="G50" i="1"/>
  <c r="F50" i="1"/>
  <c r="H48" i="1"/>
  <c r="J48" i="1" s="1"/>
  <c r="E48" i="1"/>
  <c r="D48" i="1"/>
  <c r="C48" i="1"/>
  <c r="H47" i="1"/>
  <c r="H10" i="1" s="1"/>
  <c r="H9" i="1" s="1"/>
  <c r="E47" i="1"/>
  <c r="I47" i="1" s="1"/>
  <c r="D47" i="1"/>
  <c r="C47" i="1"/>
  <c r="H46" i="1"/>
  <c r="E46" i="1"/>
  <c r="I46" i="1" s="1"/>
  <c r="D46" i="1"/>
  <c r="C46" i="1"/>
  <c r="H45" i="1"/>
  <c r="E45" i="1"/>
  <c r="E44" i="1" s="1"/>
  <c r="D45" i="1"/>
  <c r="C45" i="1"/>
  <c r="H44" i="1"/>
  <c r="G44" i="1"/>
  <c r="F44" i="1"/>
  <c r="D44" i="1"/>
  <c r="C44" i="1"/>
  <c r="H43" i="1"/>
  <c r="D43" i="1"/>
  <c r="C43" i="1"/>
  <c r="E43" i="1" s="1"/>
  <c r="H42" i="1"/>
  <c r="D42" i="1"/>
  <c r="C42" i="1"/>
  <c r="E42" i="1" s="1"/>
  <c r="H41" i="1"/>
  <c r="D41" i="1"/>
  <c r="C41" i="1"/>
  <c r="E41" i="1" s="1"/>
  <c r="H40" i="1"/>
  <c r="D40" i="1"/>
  <c r="C40" i="1"/>
  <c r="E40" i="1" s="1"/>
  <c r="H39" i="1"/>
  <c r="D39" i="1"/>
  <c r="D38" i="1" s="1"/>
  <c r="C39" i="1"/>
  <c r="E39" i="1" s="1"/>
  <c r="H38" i="1"/>
  <c r="G38" i="1"/>
  <c r="F38" i="1"/>
  <c r="C38" i="1"/>
  <c r="H37" i="1"/>
  <c r="D37" i="1"/>
  <c r="C37" i="1"/>
  <c r="E37" i="1" s="1"/>
  <c r="H36" i="1"/>
  <c r="D36" i="1"/>
  <c r="C36" i="1"/>
  <c r="E36" i="1" s="1"/>
  <c r="H35" i="1"/>
  <c r="D35" i="1"/>
  <c r="C35" i="1"/>
  <c r="E35" i="1" s="1"/>
  <c r="H34" i="1"/>
  <c r="D34" i="1"/>
  <c r="C34" i="1"/>
  <c r="E34" i="1" s="1"/>
  <c r="H33" i="1"/>
  <c r="D33" i="1"/>
  <c r="C33" i="1"/>
  <c r="E33" i="1" s="1"/>
  <c r="H32" i="1"/>
  <c r="D32" i="1"/>
  <c r="C32" i="1"/>
  <c r="E32" i="1" s="1"/>
  <c r="H31" i="1"/>
  <c r="D31" i="1"/>
  <c r="C31" i="1"/>
  <c r="E31" i="1" s="1"/>
  <c r="H30" i="1"/>
  <c r="D30" i="1"/>
  <c r="D29" i="1" s="1"/>
  <c r="C30" i="1"/>
  <c r="C29" i="1" s="1"/>
  <c r="C26" i="1" s="1"/>
  <c r="H29" i="1"/>
  <c r="G29" i="1"/>
  <c r="F29" i="1"/>
  <c r="H28" i="1"/>
  <c r="E28" i="1"/>
  <c r="E27" i="1" s="1"/>
  <c r="D28" i="1"/>
  <c r="D27" i="1" s="1"/>
  <c r="C28" i="1"/>
  <c r="H27" i="1"/>
  <c r="G27" i="1"/>
  <c r="G26" i="1" s="1"/>
  <c r="F27" i="1"/>
  <c r="C27" i="1"/>
  <c r="H26" i="1"/>
  <c r="F26" i="1"/>
  <c r="H25" i="1"/>
  <c r="D25" i="1"/>
  <c r="C25" i="1"/>
  <c r="E25" i="1" s="1"/>
  <c r="H24" i="1"/>
  <c r="D24" i="1"/>
  <c r="C24" i="1"/>
  <c r="E24" i="1" s="1"/>
  <c r="H23" i="1"/>
  <c r="D23" i="1"/>
  <c r="C23" i="1"/>
  <c r="E23" i="1" s="1"/>
  <c r="H22" i="1"/>
  <c r="D22" i="1"/>
  <c r="C22" i="1"/>
  <c r="E22" i="1" s="1"/>
  <c r="H21" i="1"/>
  <c r="D21" i="1"/>
  <c r="C21" i="1"/>
  <c r="E21" i="1" s="1"/>
  <c r="H20" i="1"/>
  <c r="D20" i="1"/>
  <c r="C20" i="1"/>
  <c r="E20" i="1" s="1"/>
  <c r="H19" i="1"/>
  <c r="D19" i="1"/>
  <c r="C19" i="1"/>
  <c r="E19" i="1" s="1"/>
  <c r="H18" i="1"/>
  <c r="D18" i="1"/>
  <c r="D17" i="1" s="1"/>
  <c r="D16" i="1" s="1"/>
  <c r="C18" i="1"/>
  <c r="C17" i="1" s="1"/>
  <c r="C16" i="1" s="1"/>
  <c r="H17" i="1"/>
  <c r="G17" i="1"/>
  <c r="F17" i="1"/>
  <c r="F16" i="1" s="1"/>
  <c r="F10" i="1" s="1"/>
  <c r="F9" i="1" s="1"/>
  <c r="F65" i="1" s="1"/>
  <c r="H16" i="1"/>
  <c r="G16" i="1"/>
  <c r="G10" i="1" s="1"/>
  <c r="G9" i="1" s="1"/>
  <c r="G65" i="1" s="1"/>
  <c r="H15" i="1"/>
  <c r="D15" i="1"/>
  <c r="C15" i="1"/>
  <c r="E15" i="1" s="1"/>
  <c r="H14" i="1"/>
  <c r="D14" i="1"/>
  <c r="C14" i="1"/>
  <c r="E14" i="1" s="1"/>
  <c r="H13" i="1"/>
  <c r="D13" i="1"/>
  <c r="C13" i="1"/>
  <c r="E13" i="1" s="1"/>
  <c r="H12" i="1"/>
  <c r="D12" i="1"/>
  <c r="C12" i="1"/>
  <c r="E12" i="1" s="1"/>
  <c r="H11" i="1"/>
  <c r="G11" i="1"/>
  <c r="F11" i="1"/>
  <c r="D11" i="1"/>
  <c r="C11" i="1"/>
  <c r="F18" i="4" l="1"/>
  <c r="F17" i="4" s="1"/>
  <c r="F8" i="4" s="1"/>
  <c r="F33" i="4" s="1"/>
  <c r="F35" i="4" s="1"/>
  <c r="G8" i="4"/>
  <c r="G33" i="4" s="1"/>
  <c r="G35" i="4" s="1"/>
  <c r="C61" i="4"/>
  <c r="E62" i="4"/>
  <c r="E59" i="4"/>
  <c r="C58" i="4"/>
  <c r="H25" i="4"/>
  <c r="I25" i="4" s="1"/>
  <c r="J25" i="4" s="1"/>
  <c r="I26" i="4"/>
  <c r="J26" i="4" s="1"/>
  <c r="D57" i="4"/>
  <c r="D56" i="4" s="1"/>
  <c r="D55" i="4" s="1"/>
  <c r="D46" i="4" s="1"/>
  <c r="D71" i="4" s="1"/>
  <c r="E69" i="4"/>
  <c r="C68" i="4"/>
  <c r="I65" i="4"/>
  <c r="J65" i="4"/>
  <c r="C18" i="4"/>
  <c r="C17" i="4" s="1"/>
  <c r="C8" i="4" s="1"/>
  <c r="C33" i="4" s="1"/>
  <c r="I22" i="4"/>
  <c r="J22" i="4" s="1"/>
  <c r="I66" i="4"/>
  <c r="J66" i="4"/>
  <c r="E13" i="4"/>
  <c r="E12" i="4" s="1"/>
  <c r="E11" i="4" s="1"/>
  <c r="E10" i="4" s="1"/>
  <c r="E9" i="4" s="1"/>
  <c r="E8" i="4" s="1"/>
  <c r="I16" i="4"/>
  <c r="I15" i="4" s="1"/>
  <c r="E30" i="4"/>
  <c r="E29" i="4" s="1"/>
  <c r="H68" i="4"/>
  <c r="H67" i="4" s="1"/>
  <c r="H46" i="4" s="1"/>
  <c r="H71" i="4" s="1"/>
  <c r="H21" i="4"/>
  <c r="H24" i="4"/>
  <c r="C60" i="4"/>
  <c r="E60" i="4" s="1"/>
  <c r="E64" i="4"/>
  <c r="G30" i="4"/>
  <c r="G29" i="4" s="1"/>
  <c r="H13" i="4"/>
  <c r="F23" i="4"/>
  <c r="I34" i="4"/>
  <c r="I11" i="3"/>
  <c r="I19" i="3"/>
  <c r="E18" i="3"/>
  <c r="J19" i="3"/>
  <c r="I47" i="3"/>
  <c r="E46" i="3"/>
  <c r="I46" i="3" s="1"/>
  <c r="G8" i="3"/>
  <c r="G50" i="3" s="1"/>
  <c r="J20" i="3"/>
  <c r="I20" i="3"/>
  <c r="E41" i="3"/>
  <c r="I41" i="3" s="1"/>
  <c r="I42" i="3"/>
  <c r="H10" i="3"/>
  <c r="H9" i="3" s="1"/>
  <c r="H8" i="3" s="1"/>
  <c r="H50" i="3" s="1"/>
  <c r="J11" i="3"/>
  <c r="C25" i="3"/>
  <c r="F8" i="3"/>
  <c r="F50" i="3" s="1"/>
  <c r="D8" i="3"/>
  <c r="D50" i="3" s="1"/>
  <c r="D25" i="3"/>
  <c r="D24" i="3" s="1"/>
  <c r="E33" i="3"/>
  <c r="I34" i="3"/>
  <c r="J34" i="3"/>
  <c r="I43" i="3"/>
  <c r="J43" i="3"/>
  <c r="E16" i="3"/>
  <c r="E22" i="3"/>
  <c r="C33" i="3"/>
  <c r="E39" i="3"/>
  <c r="I13" i="3"/>
  <c r="E28" i="3"/>
  <c r="C46" i="3"/>
  <c r="C45" i="3" s="1"/>
  <c r="E31" i="3"/>
  <c r="I12" i="3"/>
  <c r="J11" i="2"/>
  <c r="E10" i="2"/>
  <c r="I11" i="2"/>
  <c r="F30" i="2"/>
  <c r="E20" i="2"/>
  <c r="J21" i="2"/>
  <c r="I21" i="2"/>
  <c r="I18" i="2"/>
  <c r="J18" i="2"/>
  <c r="I24" i="2"/>
  <c r="J24" i="2"/>
  <c r="I15" i="2"/>
  <c r="E28" i="2"/>
  <c r="J14" i="2"/>
  <c r="J16" i="2"/>
  <c r="C9" i="2"/>
  <c r="C8" i="2" s="1"/>
  <c r="C30" i="2" s="1"/>
  <c r="E12" i="2"/>
  <c r="I29" i="2"/>
  <c r="I13" i="2"/>
  <c r="D9" i="2"/>
  <c r="D8" i="2" s="1"/>
  <c r="D30" i="2" s="1"/>
  <c r="E23" i="2"/>
  <c r="J24" i="1"/>
  <c r="I24" i="1"/>
  <c r="E38" i="1"/>
  <c r="J39" i="1"/>
  <c r="I39" i="1"/>
  <c r="I41" i="1"/>
  <c r="J41" i="1"/>
  <c r="I43" i="1"/>
  <c r="J43" i="1"/>
  <c r="J20" i="1"/>
  <c r="I20" i="1"/>
  <c r="J36" i="1"/>
  <c r="I36" i="1"/>
  <c r="C10" i="1"/>
  <c r="C9" i="1" s="1"/>
  <c r="C65" i="1" s="1"/>
  <c r="J27" i="1"/>
  <c r="I27" i="1"/>
  <c r="I40" i="1"/>
  <c r="J40" i="1"/>
  <c r="J42" i="1"/>
  <c r="I42" i="1"/>
  <c r="D49" i="1"/>
  <c r="J22" i="1"/>
  <c r="I22" i="1"/>
  <c r="I12" i="1"/>
  <c r="E11" i="1"/>
  <c r="J12" i="1"/>
  <c r="J32" i="1"/>
  <c r="I32" i="1"/>
  <c r="J55" i="1"/>
  <c r="I55" i="1"/>
  <c r="D10" i="1"/>
  <c r="H65" i="1"/>
  <c r="J19" i="1"/>
  <c r="I19" i="1"/>
  <c r="J21" i="1"/>
  <c r="I21" i="1"/>
  <c r="J23" i="1"/>
  <c r="I23" i="1"/>
  <c r="J25" i="1"/>
  <c r="I25" i="1"/>
  <c r="J44" i="1"/>
  <c r="I44" i="1"/>
  <c r="I14" i="1"/>
  <c r="J14" i="1"/>
  <c r="D26" i="1"/>
  <c r="J34" i="1"/>
  <c r="I34" i="1"/>
  <c r="I13" i="1"/>
  <c r="J13" i="1"/>
  <c r="I15" i="1"/>
  <c r="J15" i="1"/>
  <c r="J31" i="1"/>
  <c r="I31" i="1"/>
  <c r="J33" i="1"/>
  <c r="I33" i="1"/>
  <c r="J35" i="1"/>
  <c r="I35" i="1"/>
  <c r="J37" i="1"/>
  <c r="I37" i="1"/>
  <c r="I48" i="1"/>
  <c r="E51" i="1"/>
  <c r="E60" i="1"/>
  <c r="E18" i="1"/>
  <c r="E30" i="1"/>
  <c r="I45" i="1"/>
  <c r="J47" i="1"/>
  <c r="E54" i="1"/>
  <c r="I61" i="1"/>
  <c r="I62" i="1"/>
  <c r="I63" i="1"/>
  <c r="I64" i="1"/>
  <c r="J28" i="1"/>
  <c r="J45" i="1"/>
  <c r="I28" i="1"/>
  <c r="E33" i="4" l="1"/>
  <c r="E35" i="4" s="1"/>
  <c r="C35" i="4"/>
  <c r="J69" i="4"/>
  <c r="I69" i="4"/>
  <c r="I59" i="4"/>
  <c r="E58" i="4"/>
  <c r="J59" i="4"/>
  <c r="I13" i="4"/>
  <c r="J13" i="4" s="1"/>
  <c r="E51" i="4"/>
  <c r="H12" i="4"/>
  <c r="I60" i="4"/>
  <c r="J60" i="4"/>
  <c r="I24" i="4"/>
  <c r="J24" i="4" s="1"/>
  <c r="H23" i="4"/>
  <c r="I23" i="4" s="1"/>
  <c r="J23" i="4" s="1"/>
  <c r="E61" i="4"/>
  <c r="J62" i="4"/>
  <c r="I62" i="4"/>
  <c r="I21" i="4"/>
  <c r="J21" i="4" s="1"/>
  <c r="H20" i="4"/>
  <c r="H30" i="4"/>
  <c r="I64" i="4"/>
  <c r="E63" i="4"/>
  <c r="J64" i="4"/>
  <c r="E68" i="4"/>
  <c r="C67" i="4"/>
  <c r="C57" i="4"/>
  <c r="C56" i="4" s="1"/>
  <c r="C55" i="4" s="1"/>
  <c r="C46" i="4" s="1"/>
  <c r="C71" i="4" s="1"/>
  <c r="I31" i="3"/>
  <c r="E30" i="3"/>
  <c r="J31" i="3"/>
  <c r="E21" i="3"/>
  <c r="I21" i="3" s="1"/>
  <c r="I22" i="3"/>
  <c r="C24" i="3"/>
  <c r="C8" i="3" s="1"/>
  <c r="I18" i="3"/>
  <c r="J18" i="3"/>
  <c r="C50" i="3"/>
  <c r="E45" i="3"/>
  <c r="E38" i="3"/>
  <c r="I39" i="3"/>
  <c r="J28" i="3"/>
  <c r="E27" i="3"/>
  <c r="I28" i="3"/>
  <c r="J16" i="3"/>
  <c r="E15" i="3"/>
  <c r="I16" i="3"/>
  <c r="J33" i="3"/>
  <c r="I33" i="3"/>
  <c r="J20" i="2"/>
  <c r="I20" i="2"/>
  <c r="I23" i="2"/>
  <c r="E22" i="2"/>
  <c r="J23" i="2"/>
  <c r="J12" i="2"/>
  <c r="I12" i="2"/>
  <c r="E27" i="2"/>
  <c r="J28" i="2"/>
  <c r="I28" i="2"/>
  <c r="J10" i="2"/>
  <c r="E9" i="2"/>
  <c r="I10" i="2"/>
  <c r="D9" i="1"/>
  <c r="D65" i="1" s="1"/>
  <c r="E59" i="1"/>
  <c r="I60" i="1"/>
  <c r="J54" i="1"/>
  <c r="I54" i="1"/>
  <c r="E53" i="1"/>
  <c r="J30" i="1"/>
  <c r="I30" i="1"/>
  <c r="E29" i="1"/>
  <c r="E50" i="1"/>
  <c r="J51" i="1"/>
  <c r="I51" i="1"/>
  <c r="I11" i="1"/>
  <c r="J11" i="1"/>
  <c r="I38" i="1"/>
  <c r="J38" i="1"/>
  <c r="J18" i="1"/>
  <c r="I18" i="1"/>
  <c r="E17" i="1"/>
  <c r="I63" i="4" l="1"/>
  <c r="J63" i="4"/>
  <c r="I12" i="4"/>
  <c r="J12" i="4" s="1"/>
  <c r="H11" i="4"/>
  <c r="J61" i="4"/>
  <c r="I61" i="4"/>
  <c r="E50" i="4"/>
  <c r="J51" i="4"/>
  <c r="I51" i="4"/>
  <c r="I20" i="4"/>
  <c r="H19" i="4"/>
  <c r="J68" i="4"/>
  <c r="I68" i="4"/>
  <c r="E67" i="4"/>
  <c r="E57" i="4"/>
  <c r="J58" i="4"/>
  <c r="I58" i="4"/>
  <c r="H29" i="4"/>
  <c r="I29" i="4" s="1"/>
  <c r="J29" i="4" s="1"/>
  <c r="I30" i="4"/>
  <c r="J30" i="4" s="1"/>
  <c r="J27" i="3"/>
  <c r="I27" i="3"/>
  <c r="E26" i="3"/>
  <c r="I30" i="3"/>
  <c r="J30" i="3"/>
  <c r="I15" i="3"/>
  <c r="E14" i="3"/>
  <c r="J15" i="3"/>
  <c r="E37" i="3"/>
  <c r="I38" i="3"/>
  <c r="I45" i="3"/>
  <c r="J9" i="2"/>
  <c r="I9" i="2"/>
  <c r="I22" i="2"/>
  <c r="J22" i="2"/>
  <c r="J27" i="2"/>
  <c r="I27" i="2"/>
  <c r="E26" i="2"/>
  <c r="E19" i="2"/>
  <c r="J53" i="1"/>
  <c r="I53" i="1"/>
  <c r="J17" i="1"/>
  <c r="I17" i="1"/>
  <c r="E16" i="1"/>
  <c r="J59" i="1"/>
  <c r="I59" i="1"/>
  <c r="E58" i="1"/>
  <c r="E49" i="1"/>
  <c r="J50" i="1"/>
  <c r="I50" i="1"/>
  <c r="J29" i="1"/>
  <c r="I29" i="1"/>
  <c r="E26" i="1"/>
  <c r="H10" i="4" l="1"/>
  <c r="I11" i="4"/>
  <c r="J11" i="4" s="1"/>
  <c r="I57" i="4"/>
  <c r="E56" i="4"/>
  <c r="J57" i="4"/>
  <c r="I67" i="4"/>
  <c r="J67" i="4"/>
  <c r="J50" i="4"/>
  <c r="I50" i="4"/>
  <c r="E49" i="4"/>
  <c r="I19" i="4"/>
  <c r="J19" i="4" s="1"/>
  <c r="H18" i="4"/>
  <c r="E36" i="3"/>
  <c r="I36" i="3" s="1"/>
  <c r="I37" i="3"/>
  <c r="J26" i="3"/>
  <c r="I26" i="3"/>
  <c r="E25" i="3"/>
  <c r="J14" i="3"/>
  <c r="I14" i="3"/>
  <c r="E10" i="3"/>
  <c r="I19" i="2"/>
  <c r="J19" i="2"/>
  <c r="E8" i="2"/>
  <c r="J26" i="2"/>
  <c r="I26" i="2"/>
  <c r="I16" i="1"/>
  <c r="J16" i="1"/>
  <c r="E10" i="1"/>
  <c r="J49" i="1"/>
  <c r="I49" i="1"/>
  <c r="I26" i="1"/>
  <c r="J26" i="1"/>
  <c r="J58" i="1"/>
  <c r="I58" i="1"/>
  <c r="E57" i="1"/>
  <c r="E48" i="4" l="1"/>
  <c r="J49" i="4"/>
  <c r="I49" i="4"/>
  <c r="J56" i="4"/>
  <c r="I56" i="4"/>
  <c r="E55" i="4"/>
  <c r="I10" i="4"/>
  <c r="J10" i="4" s="1"/>
  <c r="H9" i="4"/>
  <c r="I18" i="4"/>
  <c r="J18" i="4" s="1"/>
  <c r="H17" i="4"/>
  <c r="I17" i="4" s="1"/>
  <c r="J17" i="4" s="1"/>
  <c r="J10" i="3"/>
  <c r="I10" i="3"/>
  <c r="E9" i="3"/>
  <c r="J25" i="3"/>
  <c r="I25" i="3"/>
  <c r="E24" i="3"/>
  <c r="J8" i="2"/>
  <c r="E30" i="2"/>
  <c r="I8" i="2"/>
  <c r="I57" i="1"/>
  <c r="J57" i="1"/>
  <c r="J10" i="1"/>
  <c r="I10" i="1"/>
  <c r="E9" i="1"/>
  <c r="I9" i="4" l="1"/>
  <c r="J9" i="4" s="1"/>
  <c r="H8" i="4"/>
  <c r="I48" i="4"/>
  <c r="E47" i="4"/>
  <c r="J48" i="4"/>
  <c r="I55" i="4"/>
  <c r="J55" i="4"/>
  <c r="J9" i="3"/>
  <c r="E8" i="3"/>
  <c r="I9" i="3"/>
  <c r="J24" i="3"/>
  <c r="I24" i="3"/>
  <c r="J30" i="2"/>
  <c r="I30" i="2"/>
  <c r="J9" i="1"/>
  <c r="I9" i="1"/>
  <c r="E65" i="1"/>
  <c r="J47" i="4" l="1"/>
  <c r="I47" i="4"/>
  <c r="E46" i="4"/>
  <c r="H33" i="4"/>
  <c r="I8" i="4"/>
  <c r="J8" i="4" s="1"/>
  <c r="I8" i="3"/>
  <c r="J8" i="3"/>
  <c r="E50" i="3"/>
  <c r="J65" i="1"/>
  <c r="I65" i="1"/>
  <c r="I33" i="4" l="1"/>
  <c r="J33" i="4" s="1"/>
  <c r="H35" i="4"/>
  <c r="I35" i="4" s="1"/>
  <c r="I46" i="4"/>
  <c r="J46" i="4"/>
  <c r="E71" i="4"/>
  <c r="J50" i="3"/>
  <c r="I50" i="3"/>
  <c r="J71" i="4" l="1"/>
  <c r="I71" i="4"/>
</calcChain>
</file>

<file path=xl/sharedStrings.xml><?xml version="1.0" encoding="utf-8"?>
<sst xmlns="http://schemas.openxmlformats.org/spreadsheetml/2006/main" count="410" uniqueCount="146">
  <si>
    <t xml:space="preserve"> CUADRO No.2</t>
  </si>
  <si>
    <t>INGRESOS FISCALES COMPARADOS POR PARTIDAS, DIRECCION GENERAL DE IMPUESTOS INTERNOS</t>
  </si>
  <si>
    <t>ENERO-FEBRERO 2025/PRESUPUESTO  2025</t>
  </si>
  <si>
    <t xml:space="preserve">(En millones RD$) </t>
  </si>
  <si>
    <t>PARTIDAS</t>
  </si>
  <si>
    <t>RECAUDADO 2025</t>
  </si>
  <si>
    <t>PRESUPUESTO 2025</t>
  </si>
  <si>
    <t>DIFERENCIA</t>
  </si>
  <si>
    <t xml:space="preserve">% ALCANZADO </t>
  </si>
  <si>
    <t>ENERO</t>
  </si>
  <si>
    <t>FEBRERO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</si>
  <si>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</si>
  <si>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</si>
  <si>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</si>
  <si>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</si>
  <si>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</si>
  <si>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</si>
  <si>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</si>
  <si>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</si>
  <si>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</si>
  <si>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</si>
  <si>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</si>
  <si>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</si>
  <si>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</si>
  <si>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</si>
  <si>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</si>
  <si>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</si>
  <si>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</si>
  <si>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</si>
  <si>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</si>
  <si>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</si>
  <si>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</si>
  <si>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</si>
  <si>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</si>
  <si>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</si>
  <si>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</si>
  <si>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</si>
  <si>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</si>
  <si>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</si>
  <si>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</si>
  <si>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</si>
  <si>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</si>
  <si>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</si>
  <si>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</si>
  <si>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</si>
  <si>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</si>
  <si>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</si>
  <si>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</si>
  <si>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</si>
  <si>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</si>
  <si>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</si>
  <si>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</si>
  <si>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</si>
  <si>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</si>
  <si>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</si>
  <si>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</si>
  <si>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</si>
  <si>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</si>
  <si>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</si>
  <si>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</si>
  <si>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</si>
  <si>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</si>
  <si>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</si>
  <si>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</si>
  <si>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</si>
  <si>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</si>
  <si>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</si>
  <si>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</si>
  <si>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</si>
  <si>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</si>
  <si>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</si>
  <si>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</si>
  <si>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</si>
  <si>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ENERO-FEBRERO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</si>
  <si>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</si>
  <si>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</si>
  <si>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</si>
  <si>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</si>
  <si>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</si>
  <si>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</si>
  <si>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</si>
  <si>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</si>
  <si>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</si>
  <si>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</si>
  <si>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</si>
  <si>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</si>
  <si>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</si>
  <si>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</si>
  <si>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</si>
  <si>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</si>
  <si>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ENERO-FEBRERO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</si>
  <si>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</si>
  <si>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</si>
  <si>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</si>
  <si>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</si>
  <si>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</si>
  <si>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</si>
  <si>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</si>
  <si>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</si>
  <si>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</si>
  <si>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</si>
  <si>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</si>
  <si>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</si>
  <si>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</si>
  <si>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</si>
  <si>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</si>
  <si>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</si>
  <si>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</si>
  <si>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</si>
  <si>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</si>
  <si>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</si>
  <si>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</si>
  <si>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</si>
  <si>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</si>
  <si>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</si>
  <si>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</si>
  <si>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</si>
  <si>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</si>
  <si>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</si>
  <si>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</si>
  <si>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</si>
  <si>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</si>
  <si>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</si>
  <si>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</si>
  <si>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</si>
  <si>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</si>
  <si>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ENERO-FEBRERO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</si>
  <si>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</si>
  <si>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</si>
  <si>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</si>
  <si>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</si>
  <si>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</si>
  <si>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</si>
  <si>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</si>
  <si>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</si>
  <si>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</si>
  <si>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</si>
  <si>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</si>
  <si>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</si>
  <si>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</si>
  <si>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</si>
  <si>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</si>
  <si>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</si>
  <si>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ENERO-DICIEMBRE 2025/PRESUPUESTO 2025</t>
  </si>
  <si>
    <t>PRESUPUESTO  2025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</si>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</sst>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#,##0.0000_);\(#,##0.0000\)"/>
    <numFmt numFmtId="167" formatCode="0.0"/>
    <numFmt numFmtId="168" formatCode="_(* #,##0.0000_);_(* \(#,##0.0000\);_(* &quot;-&quot;??_);_(@_)"/>
  </numFmts>
  <fonts count="3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13">
    <xf numFmtId="0" fontId="0" fillId="0" borderId="0" xfId="0"/>
    <xf numFmtId="0" fontId="2" fillId="0" borderId="0" xfId="2" applyFont="1"/>
    <xf numFmtId="0" fontId="1" fillId="0" borderId="0" xfId="2"/>
    <xf numFmtId="164" fontId="1" fillId="0" borderId="0" xfId="1" applyNumberFormat="1" applyFont="1" applyFill="1" applyBorder="1"/>
    <xf numFmtId="164" fontId="1" fillId="0" borderId="0" xfId="1" applyNumberForma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64" fontId="5" fillId="0" borderId="0" xfId="1" applyNumberFormat="1" applyFont="1" applyFill="1" applyBorder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 wrapText="1"/>
    </xf>
    <xf numFmtId="0" fontId="8" fillId="0" borderId="7" xfId="2" applyFont="1" applyBorder="1" applyAlignment="1">
      <alignment horizontal="left" vertical="center"/>
    </xf>
    <xf numFmtId="165" fontId="8" fillId="0" borderId="8" xfId="4" applyNumberFormat="1" applyFont="1" applyBorder="1"/>
    <xf numFmtId="165" fontId="8" fillId="0" borderId="8" xfId="1" applyNumberFormat="1" applyFont="1" applyFill="1" applyBorder="1"/>
    <xf numFmtId="165" fontId="8" fillId="0" borderId="8" xfId="1" applyNumberFormat="1" applyFont="1" applyFill="1" applyBorder="1" applyAlignment="1">
      <alignment horizontal="right" indent="1"/>
    </xf>
    <xf numFmtId="0" fontId="8" fillId="0" borderId="9" xfId="3" applyFont="1" applyBorder="1"/>
    <xf numFmtId="165" fontId="8" fillId="0" borderId="9" xfId="3" applyNumberFormat="1" applyFont="1" applyBorder="1"/>
    <xf numFmtId="165" fontId="8" fillId="0" borderId="9" xfId="1" applyNumberFormat="1" applyFont="1" applyFill="1" applyBorder="1" applyProtection="1"/>
    <xf numFmtId="165" fontId="8" fillId="0" borderId="10" xfId="1" applyNumberFormat="1" applyFont="1" applyFill="1" applyBorder="1" applyAlignment="1" applyProtection="1">
      <alignment horizontal="right" indent="1"/>
    </xf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10" xfId="3" applyNumberFormat="1" applyFont="1" applyBorder="1"/>
    <xf numFmtId="165" fontId="8" fillId="0" borderId="9" xfId="1" applyNumberFormat="1" applyFont="1" applyFill="1" applyBorder="1" applyAlignment="1" applyProtection="1"/>
    <xf numFmtId="49" fontId="10" fillId="0" borderId="9" xfId="5" applyNumberFormat="1" applyFont="1" applyBorder="1" applyAlignment="1">
      <alignment horizontal="left" indent="1"/>
    </xf>
    <xf numFmtId="165" fontId="10" fillId="0" borderId="9" xfId="3" applyNumberFormat="1" applyFont="1" applyBorder="1"/>
    <xf numFmtId="165" fontId="10" fillId="0" borderId="10" xfId="3" applyNumberFormat="1" applyFont="1" applyBorder="1"/>
    <xf numFmtId="165" fontId="10" fillId="0" borderId="9" xfId="1" applyNumberFormat="1" applyFont="1" applyFill="1" applyBorder="1" applyAlignment="1" applyProtection="1"/>
    <xf numFmtId="165" fontId="10" fillId="0" borderId="10" xfId="1" applyNumberFormat="1" applyFont="1" applyFill="1" applyBorder="1" applyAlignment="1" applyProtection="1">
      <alignment horizontal="right" indent="1"/>
    </xf>
    <xf numFmtId="165" fontId="10" fillId="0" borderId="9" xfId="1" applyNumberFormat="1" applyFont="1" applyFill="1" applyBorder="1" applyAlignment="1" applyProtection="1">
      <alignment horizontal="right" indent="1"/>
    </xf>
    <xf numFmtId="49" fontId="8" fillId="0" borderId="9" xfId="3" applyNumberFormat="1" applyFont="1" applyBorder="1" applyAlignment="1">
      <alignment horizontal="left" indent="1"/>
    </xf>
    <xf numFmtId="49" fontId="10" fillId="0" borderId="9" xfId="5" applyNumberFormat="1" applyFont="1" applyBorder="1" applyAlignment="1">
      <alignment horizontal="left" indent="2"/>
    </xf>
    <xf numFmtId="165" fontId="10" fillId="0" borderId="9" xfId="1" applyNumberFormat="1" applyFont="1" applyFill="1" applyBorder="1" applyProtection="1"/>
    <xf numFmtId="49" fontId="10" fillId="0" borderId="9" xfId="2" applyNumberFormat="1" applyFont="1" applyBorder="1" applyAlignment="1">
      <alignment horizontal="left" indent="2"/>
    </xf>
    <xf numFmtId="49" fontId="10" fillId="0" borderId="9" xfId="3" applyNumberFormat="1" applyFont="1" applyBorder="1" applyAlignment="1">
      <alignment horizontal="left" indent="2"/>
    </xf>
    <xf numFmtId="0" fontId="8" fillId="0" borderId="9" xfId="3" applyFont="1" applyBorder="1" applyAlignment="1">
      <alignment horizontal="left" indent="1"/>
    </xf>
    <xf numFmtId="49" fontId="10" fillId="0" borderId="9" xfId="6" applyNumberFormat="1" applyFont="1" applyBorder="1" applyAlignment="1">
      <alignment horizontal="left" indent="2"/>
    </xf>
    <xf numFmtId="0" fontId="11" fillId="0" borderId="9" xfId="2" applyFont="1" applyBorder="1"/>
    <xf numFmtId="165" fontId="8" fillId="0" borderId="10" xfId="1" applyNumberFormat="1" applyFont="1" applyFill="1" applyBorder="1" applyProtection="1"/>
    <xf numFmtId="0" fontId="12" fillId="0" borderId="0" xfId="2" applyFont="1"/>
    <xf numFmtId="49" fontId="8" fillId="0" borderId="9" xfId="6" applyNumberFormat="1" applyFont="1" applyBorder="1" applyAlignment="1">
      <alignment horizontal="left" indent="1"/>
    </xf>
    <xf numFmtId="0" fontId="1" fillId="0" borderId="0" xfId="2" applyAlignment="1">
      <alignment vertical="center"/>
    </xf>
    <xf numFmtId="49" fontId="8" fillId="0" borderId="9" xfId="6" applyNumberFormat="1" applyFont="1" applyBorder="1" applyAlignment="1">
      <alignment horizontal="left"/>
    </xf>
    <xf numFmtId="0" fontId="13" fillId="0" borderId="0" xfId="2" applyFont="1"/>
    <xf numFmtId="0" fontId="14" fillId="0" borderId="0" xfId="2" applyFont="1"/>
    <xf numFmtId="164" fontId="10" fillId="0" borderId="10" xfId="1" applyNumberFormat="1" applyFont="1" applyFill="1" applyBorder="1" applyAlignment="1" applyProtection="1">
      <alignment horizontal="right" indent="1"/>
    </xf>
    <xf numFmtId="0" fontId="16" fillId="0" borderId="0" xfId="7" applyFont="1" applyAlignment="1" applyProtection="1"/>
    <xf numFmtId="0" fontId="7" fillId="2" borderId="5" xfId="3" applyFont="1" applyFill="1" applyBorder="1" applyAlignment="1">
      <alignment horizontal="left" vertical="center"/>
    </xf>
    <xf numFmtId="165" fontId="7" fillId="2" borderId="5" xfId="3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 applyProtection="1">
      <alignment horizontal="right" vertical="center" indent="1"/>
    </xf>
    <xf numFmtId="165" fontId="17" fillId="0" borderId="0" xfId="2" applyNumberFormat="1" applyFont="1"/>
    <xf numFmtId="165" fontId="8" fillId="0" borderId="0" xfId="3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2" applyNumberFormat="1" applyFont="1"/>
    <xf numFmtId="165" fontId="19" fillId="0" borderId="0" xfId="2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5" fontId="1" fillId="0" borderId="0" xfId="2" applyNumberFormat="1"/>
    <xf numFmtId="0" fontId="20" fillId="0" borderId="0" xfId="2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0" fontId="20" fillId="0" borderId="0" xfId="2" applyFont="1" applyAlignment="1">
      <alignment horizontal="left" indent="1"/>
    </xf>
    <xf numFmtId="0" fontId="19" fillId="0" borderId="0" xfId="2" applyFont="1"/>
    <xf numFmtId="0" fontId="22" fillId="0" borderId="0" xfId="2" applyFont="1"/>
    <xf numFmtId="0" fontId="23" fillId="0" borderId="0" xfId="2" applyFont="1"/>
    <xf numFmtId="164" fontId="23" fillId="0" borderId="0" xfId="1" applyNumberFormat="1" applyFont="1" applyFill="1" applyBorder="1"/>
    <xf numFmtId="0" fontId="24" fillId="0" borderId="0" xfId="2" applyFont="1"/>
    <xf numFmtId="164" fontId="1" fillId="0" borderId="0" xfId="1" applyNumberFormat="1" applyFill="1" applyBorder="1"/>
    <xf numFmtId="0" fontId="3" fillId="0" borderId="0" xfId="2" applyFont="1" applyAlignment="1">
      <alignment horizontal="center"/>
    </xf>
    <xf numFmtId="0" fontId="25" fillId="0" borderId="0" xfId="2" applyFont="1"/>
    <xf numFmtId="0" fontId="4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10" fillId="0" borderId="0" xfId="2" applyFont="1"/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39" fontId="8" fillId="0" borderId="9" xfId="8" applyFont="1" applyBorder="1"/>
    <xf numFmtId="165" fontId="8" fillId="0" borderId="8" xfId="3" applyNumberFormat="1" applyFont="1" applyBorder="1"/>
    <xf numFmtId="165" fontId="8" fillId="0" borderId="8" xfId="3" applyNumberFormat="1" applyFont="1" applyBorder="1" applyAlignment="1">
      <alignment horizontal="right" indent="1"/>
    </xf>
    <xf numFmtId="165" fontId="8" fillId="0" borderId="10" xfId="3" applyNumberFormat="1" applyFont="1" applyBorder="1" applyAlignment="1">
      <alignment horizontal="right" indent="1"/>
    </xf>
    <xf numFmtId="165" fontId="10" fillId="0" borderId="0" xfId="2" applyNumberFormat="1" applyFont="1"/>
    <xf numFmtId="49" fontId="8" fillId="0" borderId="9" xfId="8" applyNumberFormat="1" applyFont="1" applyBorder="1"/>
    <xf numFmtId="165" fontId="8" fillId="0" borderId="9" xfId="3" applyNumberFormat="1" applyFont="1" applyBorder="1" applyAlignment="1">
      <alignment horizontal="right" indent="1"/>
    </xf>
    <xf numFmtId="49" fontId="8" fillId="0" borderId="9" xfId="8" applyNumberFormat="1" applyFont="1" applyBorder="1" applyAlignment="1">
      <alignment horizontal="left" indent="1"/>
    </xf>
    <xf numFmtId="0" fontId="19" fillId="0" borderId="9" xfId="3" applyFont="1" applyBorder="1" applyAlignment="1">
      <alignment horizontal="left" indent="2"/>
    </xf>
    <xf numFmtId="165" fontId="19" fillId="0" borderId="9" xfId="3" applyNumberFormat="1" applyFont="1" applyBorder="1" applyAlignment="1">
      <alignment horizontal="right"/>
    </xf>
    <xf numFmtId="165" fontId="19" fillId="0" borderId="10" xfId="3" applyNumberFormat="1" applyFont="1" applyBorder="1" applyAlignment="1">
      <alignment horizontal="right"/>
    </xf>
    <xf numFmtId="165" fontId="19" fillId="0" borderId="10" xfId="3" applyNumberFormat="1" applyFont="1" applyBorder="1" applyAlignment="1">
      <alignment horizontal="right" indent="1"/>
    </xf>
    <xf numFmtId="165" fontId="11" fillId="0" borderId="9" xfId="3" applyNumberFormat="1" applyFont="1" applyBorder="1" applyAlignment="1">
      <alignment horizontal="right"/>
    </xf>
    <xf numFmtId="165" fontId="11" fillId="0" borderId="9" xfId="3" applyNumberFormat="1" applyFont="1" applyBorder="1" applyAlignment="1">
      <alignment horizontal="right" indent="1"/>
    </xf>
    <xf numFmtId="165" fontId="11" fillId="0" borderId="10" xfId="3" applyNumberFormat="1" applyFont="1" applyBorder="1" applyAlignment="1">
      <alignment horizontal="right" indent="1"/>
    </xf>
    <xf numFmtId="49" fontId="10" fillId="0" borderId="9" xfId="8" applyNumberFormat="1" applyFont="1" applyBorder="1" applyAlignment="1">
      <alignment horizontal="left" indent="2"/>
    </xf>
    <xf numFmtId="43" fontId="19" fillId="0" borderId="10" xfId="1" applyFont="1" applyFill="1" applyBorder="1" applyAlignment="1" applyProtection="1">
      <alignment horizontal="right" indent="1"/>
    </xf>
    <xf numFmtId="165" fontId="8" fillId="0" borderId="9" xfId="8" applyNumberFormat="1" applyFont="1" applyBorder="1" applyAlignment="1">
      <alignment horizontal="left" indent="1"/>
    </xf>
    <xf numFmtId="165" fontId="11" fillId="0" borderId="10" xfId="3" applyNumberFormat="1" applyFont="1" applyBorder="1" applyAlignment="1">
      <alignment horizontal="right"/>
    </xf>
    <xf numFmtId="49" fontId="19" fillId="0" borderId="9" xfId="3" applyNumberFormat="1" applyFont="1" applyBorder="1" applyAlignment="1">
      <alignment horizontal="left" indent="2"/>
    </xf>
    <xf numFmtId="49" fontId="11" fillId="0" borderId="9" xfId="3" applyNumberFormat="1" applyFont="1" applyBorder="1" applyAlignment="1">
      <alignment horizontal="left"/>
    </xf>
    <xf numFmtId="165" fontId="8" fillId="0" borderId="0" xfId="2" applyNumberFormat="1" applyFont="1"/>
    <xf numFmtId="39" fontId="8" fillId="0" borderId="9" xfId="8" applyFont="1" applyBorder="1" applyAlignment="1">
      <alignment horizontal="left" indent="1"/>
    </xf>
    <xf numFmtId="39" fontId="10" fillId="0" borderId="9" xfId="8" applyFont="1" applyBorder="1" applyAlignment="1">
      <alignment horizontal="left" indent="2"/>
    </xf>
    <xf numFmtId="165" fontId="7" fillId="2" borderId="5" xfId="3" applyNumberFormat="1" applyFont="1" applyFill="1" applyBorder="1" applyAlignment="1">
      <alignment horizontal="right" vertical="center" indent="1"/>
    </xf>
    <xf numFmtId="165" fontId="7" fillId="2" borderId="11" xfId="3" applyNumberFormat="1" applyFont="1" applyFill="1" applyBorder="1" applyAlignment="1">
      <alignment horizontal="right" vertical="center" indent="1"/>
    </xf>
    <xf numFmtId="0" fontId="26" fillId="0" borderId="0" xfId="2" applyFont="1"/>
    <xf numFmtId="0" fontId="27" fillId="0" borderId="0" xfId="2" applyFont="1"/>
    <xf numFmtId="165" fontId="23" fillId="0" borderId="0" xfId="2" applyNumberFormat="1" applyFont="1"/>
    <xf numFmtId="165" fontId="22" fillId="0" borderId="0" xfId="2" applyNumberFormat="1" applyFont="1"/>
    <xf numFmtId="166" fontId="19" fillId="0" borderId="0" xfId="2" applyNumberFormat="1" applyFont="1"/>
    <xf numFmtId="43" fontId="19" fillId="0" borderId="0" xfId="1" applyFont="1" applyFill="1" applyBorder="1"/>
    <xf numFmtId="0" fontId="28" fillId="0" borderId="0" xfId="2" applyFont="1" applyAlignment="1">
      <alignment horizontal="center"/>
    </xf>
    <xf numFmtId="0" fontId="1" fillId="3" borderId="0" xfId="2" applyFill="1"/>
    <xf numFmtId="0" fontId="29" fillId="0" borderId="0" xfId="2" applyFont="1"/>
    <xf numFmtId="0" fontId="29" fillId="3" borderId="0" xfId="2" applyFont="1" applyFill="1"/>
    <xf numFmtId="0" fontId="29" fillId="0" borderId="0" xfId="2" applyFont="1" applyAlignment="1">
      <alignment horizontal="center"/>
    </xf>
    <xf numFmtId="0" fontId="27" fillId="3" borderId="0" xfId="2" applyFont="1" applyFill="1"/>
    <xf numFmtId="0" fontId="7" fillId="2" borderId="6" xfId="2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 applyProtection="1">
      <alignment horizontal="center" vertical="center" wrapText="1"/>
    </xf>
    <xf numFmtId="0" fontId="11" fillId="0" borderId="9" xfId="2" applyFont="1" applyBorder="1" applyAlignment="1">
      <alignment horizontal="left" vertical="center"/>
    </xf>
    <xf numFmtId="165" fontId="8" fillId="3" borderId="9" xfId="3" applyNumberFormat="1" applyFont="1" applyFill="1" applyBorder="1"/>
    <xf numFmtId="165" fontId="1" fillId="3" borderId="0" xfId="2" applyNumberFormat="1" applyFill="1"/>
    <xf numFmtId="49" fontId="8" fillId="0" borderId="9" xfId="2" applyNumberFormat="1" applyFont="1" applyBorder="1"/>
    <xf numFmtId="165" fontId="8" fillId="3" borderId="10" xfId="3" applyNumberFormat="1" applyFont="1" applyFill="1" applyBorder="1"/>
    <xf numFmtId="49" fontId="8" fillId="0" borderId="9" xfId="2" applyNumberFormat="1" applyFont="1" applyBorder="1" applyAlignment="1">
      <alignment horizontal="left" indent="1"/>
    </xf>
    <xf numFmtId="0" fontId="10" fillId="0" borderId="9" xfId="2" applyFont="1" applyBorder="1" applyAlignment="1">
      <alignment horizontal="left" indent="2"/>
    </xf>
    <xf numFmtId="165" fontId="10" fillId="3" borderId="10" xfId="3" applyNumberFormat="1" applyFont="1" applyFill="1" applyBorder="1"/>
    <xf numFmtId="0" fontId="10" fillId="3" borderId="9" xfId="2" applyFont="1" applyFill="1" applyBorder="1" applyAlignment="1">
      <alignment horizontal="left" indent="2"/>
    </xf>
    <xf numFmtId="49" fontId="8" fillId="0" borderId="9" xfId="2" applyNumberFormat="1" applyFont="1" applyBorder="1" applyAlignment="1">
      <alignment horizontal="left" indent="2"/>
    </xf>
    <xf numFmtId="165" fontId="10" fillId="0" borderId="9" xfId="2" applyNumberFormat="1" applyFont="1" applyBorder="1" applyAlignment="1">
      <alignment horizontal="left" indent="4"/>
    </xf>
    <xf numFmtId="43" fontId="10" fillId="0" borderId="10" xfId="1" applyFont="1" applyFill="1" applyBorder="1" applyProtection="1"/>
    <xf numFmtId="49" fontId="8" fillId="3" borderId="9" xfId="2" applyNumberFormat="1" applyFont="1" applyFill="1" applyBorder="1" applyAlignment="1">
      <alignment horizontal="left"/>
    </xf>
    <xf numFmtId="49" fontId="8" fillId="0" borderId="9" xfId="2" applyNumberFormat="1" applyFont="1" applyBorder="1" applyAlignment="1">
      <alignment horizontal="left"/>
    </xf>
    <xf numFmtId="49" fontId="8" fillId="0" borderId="9" xfId="4" applyNumberFormat="1" applyFont="1" applyBorder="1" applyAlignment="1">
      <alignment horizontal="left" indent="1"/>
    </xf>
    <xf numFmtId="49" fontId="10" fillId="3" borderId="9" xfId="3" applyNumberFormat="1" applyFont="1" applyFill="1" applyBorder="1" applyAlignment="1">
      <alignment horizontal="left" indent="2"/>
    </xf>
    <xf numFmtId="49" fontId="8" fillId="0" borderId="9" xfId="2" applyNumberFormat="1" applyFont="1" applyBorder="1" applyAlignment="1">
      <alignment horizontal="left" indent="3"/>
    </xf>
    <xf numFmtId="49" fontId="10" fillId="3" borderId="9" xfId="2" applyNumberFormat="1" applyFont="1" applyFill="1" applyBorder="1" applyAlignment="1">
      <alignment horizontal="left" indent="4"/>
    </xf>
    <xf numFmtId="49" fontId="10" fillId="3" borderId="9" xfId="4" applyNumberFormat="1" applyFont="1" applyFill="1" applyBorder="1" applyAlignment="1">
      <alignment horizontal="left" indent="5"/>
    </xf>
    <xf numFmtId="49" fontId="8" fillId="3" borderId="9" xfId="2" applyNumberFormat="1" applyFont="1" applyFill="1" applyBorder="1" applyAlignment="1">
      <alignment horizontal="left" indent="3"/>
    </xf>
    <xf numFmtId="49" fontId="8" fillId="3" borderId="9" xfId="2" applyNumberFormat="1" applyFont="1" applyFill="1" applyBorder="1"/>
    <xf numFmtId="49" fontId="8" fillId="3" borderId="9" xfId="2" applyNumberFormat="1" applyFont="1" applyFill="1" applyBorder="1" applyAlignment="1">
      <alignment horizontal="left" vertical="center" indent="1"/>
    </xf>
    <xf numFmtId="49" fontId="10" fillId="3" borderId="9" xfId="2" applyNumberFormat="1" applyFont="1" applyFill="1" applyBorder="1" applyAlignment="1">
      <alignment horizontal="left" indent="2"/>
    </xf>
    <xf numFmtId="49" fontId="8" fillId="3" borderId="9" xfId="2" applyNumberFormat="1" applyFont="1" applyFill="1" applyBorder="1" applyAlignment="1">
      <alignment horizontal="left" indent="1"/>
    </xf>
    <xf numFmtId="165" fontId="19" fillId="0" borderId="9" xfId="2" applyNumberFormat="1" applyFont="1" applyBorder="1"/>
    <xf numFmtId="165" fontId="11" fillId="0" borderId="9" xfId="2" applyNumberFormat="1" applyFont="1" applyBorder="1"/>
    <xf numFmtId="165" fontId="11" fillId="0" borderId="9" xfId="3" applyNumberFormat="1" applyFont="1" applyBorder="1"/>
    <xf numFmtId="49" fontId="30" fillId="3" borderId="9" xfId="2" applyNumberFormat="1" applyFont="1" applyFill="1" applyBorder="1" applyAlignment="1">
      <alignment horizontal="left" indent="1"/>
    </xf>
    <xf numFmtId="165" fontId="30" fillId="0" borderId="9" xfId="3" applyNumberFormat="1" applyFont="1" applyBorder="1"/>
    <xf numFmtId="165" fontId="30" fillId="3" borderId="9" xfId="3" applyNumberFormat="1" applyFont="1" applyFill="1" applyBorder="1"/>
    <xf numFmtId="49" fontId="10" fillId="3" borderId="9" xfId="4" applyNumberFormat="1" applyFont="1" applyFill="1" applyBorder="1" applyAlignment="1">
      <alignment horizontal="left" indent="2"/>
    </xf>
    <xf numFmtId="49" fontId="10" fillId="0" borderId="9" xfId="2" applyNumberFormat="1" applyFont="1" applyBorder="1" applyAlignment="1">
      <alignment horizontal="left" indent="1"/>
    </xf>
    <xf numFmtId="49" fontId="7" fillId="2" borderId="5" xfId="2" applyNumberFormat="1" applyFont="1" applyFill="1" applyBorder="1" applyAlignment="1">
      <alignment horizontal="left" vertical="center"/>
    </xf>
    <xf numFmtId="165" fontId="7" fillId="2" borderId="12" xfId="3" applyNumberFormat="1" applyFont="1" applyFill="1" applyBorder="1" applyAlignment="1">
      <alignment vertical="center"/>
    </xf>
    <xf numFmtId="167" fontId="1" fillId="3" borderId="0" xfId="2" applyNumberFormat="1" applyFill="1"/>
    <xf numFmtId="165" fontId="8" fillId="0" borderId="0" xfId="3" applyNumberFormat="1" applyFont="1"/>
    <xf numFmtId="165" fontId="8" fillId="3" borderId="0" xfId="3" applyNumberFormat="1" applyFont="1" applyFill="1"/>
    <xf numFmtId="165" fontId="20" fillId="3" borderId="0" xfId="2" applyNumberFormat="1" applyFont="1" applyFill="1"/>
    <xf numFmtId="165" fontId="10" fillId="3" borderId="0" xfId="2" applyNumberFormat="1" applyFont="1" applyFill="1"/>
    <xf numFmtId="164" fontId="1" fillId="3" borderId="0" xfId="1" applyNumberFormat="1" applyFont="1" applyFill="1"/>
    <xf numFmtId="0" fontId="19" fillId="0" borderId="0" xfId="2" applyFont="1" applyAlignment="1">
      <alignment horizontal="center"/>
    </xf>
    <xf numFmtId="164" fontId="19" fillId="0" borderId="0" xfId="1" applyNumberFormat="1" applyFont="1" applyBorder="1"/>
    <xf numFmtId="164" fontId="32" fillId="0" borderId="0" xfId="1" applyNumberFormat="1" applyFont="1" applyFill="1" applyBorder="1"/>
    <xf numFmtId="165" fontId="33" fillId="0" borderId="0" xfId="2" applyNumberFormat="1" applyFont="1"/>
    <xf numFmtId="165" fontId="33" fillId="3" borderId="0" xfId="2" applyNumberFormat="1" applyFont="1" applyFill="1"/>
    <xf numFmtId="165" fontId="11" fillId="0" borderId="0" xfId="2" applyNumberFormat="1" applyFont="1"/>
    <xf numFmtId="0" fontId="19" fillId="3" borderId="0" xfId="2" applyFont="1" applyFill="1"/>
    <xf numFmtId="43" fontId="19" fillId="0" borderId="0" xfId="2" applyNumberFormat="1" applyFont="1"/>
    <xf numFmtId="164" fontId="19" fillId="0" borderId="0" xfId="1" applyNumberFormat="1" applyFont="1"/>
    <xf numFmtId="165" fontId="19" fillId="3" borderId="0" xfId="2" applyNumberFormat="1" applyFont="1" applyFill="1"/>
    <xf numFmtId="167" fontId="19" fillId="0" borderId="0" xfId="2" applyNumberFormat="1" applyFont="1"/>
    <xf numFmtId="0" fontId="4" fillId="3" borderId="0" xfId="2" applyFont="1" applyFill="1"/>
    <xf numFmtId="0" fontId="7" fillId="2" borderId="1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165" fontId="8" fillId="3" borderId="9" xfId="4" applyNumberFormat="1" applyFont="1" applyFill="1" applyBorder="1"/>
    <xf numFmtId="165" fontId="8" fillId="0" borderId="10" xfId="4" applyNumberFormat="1" applyFont="1" applyBorder="1"/>
    <xf numFmtId="43" fontId="10" fillId="0" borderId="9" xfId="1" applyFont="1" applyBorder="1"/>
    <xf numFmtId="43" fontId="8" fillId="0" borderId="9" xfId="1" applyFont="1" applyBorder="1"/>
    <xf numFmtId="49" fontId="10" fillId="0" borderId="9" xfId="3" applyNumberFormat="1" applyFont="1" applyBorder="1" applyAlignment="1">
      <alignment horizontal="left" indent="3"/>
    </xf>
    <xf numFmtId="49" fontId="11" fillId="0" borderId="9" xfId="2" applyNumberFormat="1" applyFont="1" applyBorder="1" applyAlignment="1">
      <alignment horizontal="left" indent="3"/>
    </xf>
    <xf numFmtId="165" fontId="11" fillId="0" borderId="10" xfId="4" applyNumberFormat="1" applyFont="1" applyBorder="1"/>
    <xf numFmtId="164" fontId="10" fillId="0" borderId="9" xfId="1" applyNumberFormat="1" applyFont="1" applyFill="1" applyBorder="1"/>
    <xf numFmtId="49" fontId="10" fillId="0" borderId="9" xfId="2" applyNumberFormat="1" applyFont="1" applyBorder="1" applyAlignment="1">
      <alignment horizontal="left" indent="3"/>
    </xf>
    <xf numFmtId="43" fontId="0" fillId="0" borderId="0" xfId="1" applyFont="1"/>
    <xf numFmtId="165" fontId="19" fillId="0" borderId="9" xfId="3" applyNumberFormat="1" applyFont="1" applyBorder="1"/>
    <xf numFmtId="164" fontId="8" fillId="0" borderId="9" xfId="1" applyNumberFormat="1" applyFont="1" applyFill="1" applyBorder="1" applyProtection="1"/>
    <xf numFmtId="49" fontId="7" fillId="2" borderId="2" xfId="2" applyNumberFormat="1" applyFont="1" applyFill="1" applyBorder="1" applyAlignment="1">
      <alignment vertical="center"/>
    </xf>
    <xf numFmtId="165" fontId="7" fillId="2" borderId="13" xfId="3" applyNumberFormat="1" applyFont="1" applyFill="1" applyBorder="1" applyAlignment="1">
      <alignment vertical="center"/>
    </xf>
    <xf numFmtId="49" fontId="8" fillId="0" borderId="9" xfId="2" applyNumberFormat="1" applyFont="1" applyBorder="1" applyAlignment="1">
      <alignment horizontal="left" vertical="center" wrapText="1"/>
    </xf>
    <xf numFmtId="165" fontId="11" fillId="0" borderId="12" xfId="3" applyNumberFormat="1" applyFont="1" applyBorder="1" applyAlignment="1">
      <alignment vertical="center"/>
    </xf>
    <xf numFmtId="165" fontId="8" fillId="0" borderId="9" xfId="3" applyNumberFormat="1" applyFont="1" applyBorder="1" applyAlignment="1">
      <alignment vertical="center"/>
    </xf>
    <xf numFmtId="43" fontId="11" fillId="0" borderId="9" xfId="1" applyFont="1" applyBorder="1" applyAlignment="1">
      <alignment vertical="center"/>
    </xf>
    <xf numFmtId="49" fontId="7" fillId="2" borderId="14" xfId="2" applyNumberFormat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165" fontId="10" fillId="3" borderId="0" xfId="2" applyNumberFormat="1" applyFont="1" applyFill="1" applyAlignment="1">
      <alignment vertical="center"/>
    </xf>
    <xf numFmtId="165" fontId="10" fillId="0" borderId="0" xfId="2" applyNumberFormat="1" applyFont="1" applyAlignment="1">
      <alignment vertical="center"/>
    </xf>
    <xf numFmtId="168" fontId="0" fillId="0" borderId="0" xfId="1" applyNumberFormat="1" applyFont="1"/>
    <xf numFmtId="166" fontId="1" fillId="0" borderId="0" xfId="2" applyNumberFormat="1"/>
    <xf numFmtId="43" fontId="10" fillId="0" borderId="10" xfId="1" applyFont="1" applyBorder="1"/>
    <xf numFmtId="49" fontId="11" fillId="0" borderId="9" xfId="2" applyNumberFormat="1" applyFont="1" applyBorder="1" applyAlignment="1">
      <alignment horizontal="left" indent="4"/>
    </xf>
    <xf numFmtId="49" fontId="10" fillId="0" borderId="9" xfId="3" applyNumberFormat="1" applyFont="1" applyBorder="1" applyAlignment="1">
      <alignment horizontal="left" indent="5"/>
    </xf>
    <xf numFmtId="49" fontId="10" fillId="0" borderId="9" xfId="2" applyNumberFormat="1" applyFont="1" applyBorder="1" applyAlignment="1">
      <alignment horizontal="left" indent="4"/>
    </xf>
    <xf numFmtId="49" fontId="10" fillId="0" borderId="9" xfId="2" applyNumberFormat="1" applyFont="1" applyBorder="1" applyAlignment="1">
      <alignment horizontal="left" indent="5"/>
    </xf>
    <xf numFmtId="164" fontId="10" fillId="3" borderId="0" xfId="1" applyNumberFormat="1" applyFont="1" applyFill="1" applyAlignment="1">
      <alignment vertical="center"/>
    </xf>
    <xf numFmtId="43" fontId="19" fillId="0" borderId="0" xfId="1" applyFont="1"/>
  </cellXfs>
  <cellStyles count="9">
    <cellStyle name="Hipervínculo" xfId="7" builtinId="8"/>
    <cellStyle name="Millares" xfId="1" builtinId="3"/>
    <cellStyle name="Normal" xfId="0" builtinId="0"/>
    <cellStyle name="Normal 10 2" xfId="2" xr:uid="{C5F5549E-6B36-4CF2-B686-DFCCA050DA16}"/>
    <cellStyle name="Normal 2 2 2 2" xfId="4" xr:uid="{FDFF1B16-382B-4B49-99E7-E027E86CC7C5}"/>
    <cellStyle name="Normal 3 6" xfId="6" xr:uid="{0D7F5E4B-5375-40E5-A665-F8A661962BAB}"/>
    <cellStyle name="Normal_COMPARACION 2002-2001 2" xfId="3" xr:uid="{1C497BDA-E238-4B0F-B1AD-BFD9DFA7B2F7}"/>
    <cellStyle name="Normal_Hoja4" xfId="5" xr:uid="{DA491DC1-E1E2-41B0-A041-9F27FA5FDADB}"/>
    <cellStyle name="Normal_Hoja6" xfId="8" xr:uid="{61169DFD-241A-496D-BBA1-7F7CEBF7F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FEBRER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FEBRER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4 REC- EST "/>
      <sheetName val="2024 REC-EST RES"/>
    </sheetNames>
    <sheetDataSet>
      <sheetData sheetId="0"/>
      <sheetData sheetId="1"/>
      <sheetData sheetId="2"/>
      <sheetData sheetId="3">
        <row r="41">
          <cell r="C41">
            <v>25.2</v>
          </cell>
          <cell r="D41">
            <v>21.1</v>
          </cell>
          <cell r="F41">
            <v>10.5</v>
          </cell>
          <cell r="G41">
            <v>12.3</v>
          </cell>
        </row>
        <row r="66">
          <cell r="C66">
            <v>2.2000000000000002</v>
          </cell>
          <cell r="D66">
            <v>28.5</v>
          </cell>
          <cell r="F66">
            <v>10.1</v>
          </cell>
          <cell r="G66">
            <v>36.5</v>
          </cell>
        </row>
        <row r="67">
          <cell r="C67">
            <v>202</v>
          </cell>
          <cell r="D67">
            <v>138.5</v>
          </cell>
          <cell r="F67">
            <v>22.2</v>
          </cell>
          <cell r="G67">
            <v>143.69999999999999</v>
          </cell>
        </row>
        <row r="71">
          <cell r="C71">
            <v>2881.9</v>
          </cell>
          <cell r="D71">
            <v>2610</v>
          </cell>
          <cell r="F71">
            <v>2160.5</v>
          </cell>
          <cell r="G71">
            <v>1994.3</v>
          </cell>
        </row>
        <row r="78">
          <cell r="F78">
            <v>4.3</v>
          </cell>
          <cell r="G78">
            <v>3.4</v>
          </cell>
        </row>
        <row r="89">
          <cell r="C89">
            <v>101</v>
          </cell>
          <cell r="D89">
            <v>70.400000000000006</v>
          </cell>
          <cell r="E89">
            <v>171.4</v>
          </cell>
          <cell r="F89">
            <v>88.7</v>
          </cell>
          <cell r="G89">
            <v>68.900000000000006</v>
          </cell>
          <cell r="H89">
            <v>157.60000000000002</v>
          </cell>
        </row>
      </sheetData>
      <sheetData sheetId="4"/>
      <sheetData sheetId="5">
        <row r="12">
          <cell r="F12">
            <v>12908.9</v>
          </cell>
          <cell r="G12">
            <v>11313.6</v>
          </cell>
        </row>
        <row r="13">
          <cell r="F13">
            <v>17302</v>
          </cell>
          <cell r="G13">
            <v>12300.8</v>
          </cell>
        </row>
        <row r="14">
          <cell r="F14">
            <v>9006.4</v>
          </cell>
          <cell r="G14">
            <v>4037.7</v>
          </cell>
        </row>
        <row r="15">
          <cell r="F15">
            <v>232.5</v>
          </cell>
          <cell r="G15">
            <v>282.5</v>
          </cell>
        </row>
        <row r="18">
          <cell r="F18">
            <v>133.5</v>
          </cell>
          <cell r="G18">
            <v>511.2</v>
          </cell>
        </row>
        <row r="19">
          <cell r="F19">
            <v>280.8</v>
          </cell>
          <cell r="G19">
            <v>144.80000000000001</v>
          </cell>
        </row>
        <row r="20">
          <cell r="F20">
            <v>1004.4</v>
          </cell>
          <cell r="G20">
            <v>1046.7</v>
          </cell>
        </row>
        <row r="21">
          <cell r="F21">
            <v>220.4</v>
          </cell>
          <cell r="G21">
            <v>216.7</v>
          </cell>
        </row>
        <row r="22">
          <cell r="F22">
            <v>97.5</v>
          </cell>
          <cell r="G22">
            <v>99.5</v>
          </cell>
        </row>
        <row r="23">
          <cell r="F23">
            <v>1792.6</v>
          </cell>
          <cell r="G23">
            <v>1470.6</v>
          </cell>
        </row>
        <row r="24">
          <cell r="F24">
            <v>126.9</v>
          </cell>
          <cell r="G24">
            <v>54.4</v>
          </cell>
        </row>
        <row r="25">
          <cell r="F25">
            <v>195.9</v>
          </cell>
          <cell r="G25">
            <v>226.3</v>
          </cell>
        </row>
        <row r="28">
          <cell r="F28">
            <v>21901.9</v>
          </cell>
          <cell r="G28">
            <v>17624.8</v>
          </cell>
        </row>
        <row r="30">
          <cell r="F30">
            <v>5006.6000000000004</v>
          </cell>
          <cell r="G30">
            <v>4257.3</v>
          </cell>
        </row>
        <row r="31">
          <cell r="F31">
            <v>2957.2</v>
          </cell>
          <cell r="G31">
            <v>2520.6</v>
          </cell>
        </row>
        <row r="32">
          <cell r="F32">
            <v>1194.8</v>
          </cell>
          <cell r="G32">
            <v>506.2</v>
          </cell>
        </row>
        <row r="33">
          <cell r="F33">
            <v>2517.1999999999998</v>
          </cell>
          <cell r="G33">
            <v>1589.5</v>
          </cell>
        </row>
        <row r="34">
          <cell r="F34">
            <v>44.9</v>
          </cell>
          <cell r="G34">
            <v>27.7</v>
          </cell>
        </row>
        <row r="35">
          <cell r="F35">
            <v>826.3</v>
          </cell>
          <cell r="G35">
            <v>1144.0999999999999</v>
          </cell>
        </row>
        <row r="36">
          <cell r="F36">
            <v>1205.7</v>
          </cell>
          <cell r="G36">
            <v>817.4</v>
          </cell>
        </row>
        <row r="37">
          <cell r="F37">
            <v>8</v>
          </cell>
          <cell r="G37">
            <v>5.5</v>
          </cell>
        </row>
        <row r="39">
          <cell r="F39">
            <v>1839</v>
          </cell>
          <cell r="G39">
            <v>1973.2</v>
          </cell>
        </row>
        <row r="40">
          <cell r="F40">
            <v>1196.2</v>
          </cell>
          <cell r="G40">
            <v>661.4</v>
          </cell>
        </row>
        <row r="41">
          <cell r="F41">
            <v>98.1</v>
          </cell>
          <cell r="G41">
            <v>102.7</v>
          </cell>
        </row>
        <row r="42">
          <cell r="F42">
            <v>35.200000000000003</v>
          </cell>
          <cell r="G42">
            <v>30.7</v>
          </cell>
        </row>
        <row r="43">
          <cell r="F43">
            <v>197.3</v>
          </cell>
          <cell r="G43">
            <v>218.3</v>
          </cell>
        </row>
        <row r="45">
          <cell r="F45">
            <v>1031.5</v>
          </cell>
          <cell r="G45">
            <v>980.4</v>
          </cell>
        </row>
        <row r="46">
          <cell r="F46">
            <v>0</v>
          </cell>
          <cell r="G46">
            <v>0</v>
          </cell>
        </row>
        <row r="47">
          <cell r="F47">
            <v>128.80000000000001</v>
          </cell>
          <cell r="G47">
            <v>132.5</v>
          </cell>
        </row>
        <row r="48">
          <cell r="F48">
            <v>0.1</v>
          </cell>
          <cell r="G48">
            <v>1.9</v>
          </cell>
        </row>
        <row r="51">
          <cell r="F51">
            <v>0.2</v>
          </cell>
          <cell r="G51">
            <v>0.1</v>
          </cell>
        </row>
        <row r="52">
          <cell r="F52">
            <v>0</v>
          </cell>
          <cell r="G52">
            <v>0</v>
          </cell>
        </row>
        <row r="54">
          <cell r="F54">
            <v>446.2</v>
          </cell>
          <cell r="G54">
            <v>569.29999999999995</v>
          </cell>
        </row>
        <row r="55">
          <cell r="F55">
            <v>2.5</v>
          </cell>
          <cell r="G55">
            <v>2.4</v>
          </cell>
        </row>
        <row r="56">
          <cell r="F56">
            <v>0</v>
          </cell>
          <cell r="G56">
            <v>0</v>
          </cell>
        </row>
        <row r="60">
          <cell r="F60">
            <v>336.5</v>
          </cell>
          <cell r="G60">
            <v>218</v>
          </cell>
        </row>
        <row r="61">
          <cell r="F61">
            <v>0</v>
          </cell>
          <cell r="G61">
            <v>0</v>
          </cell>
        </row>
        <row r="62">
          <cell r="F62">
            <v>10.6</v>
          </cell>
          <cell r="G62">
            <v>9.9</v>
          </cell>
        </row>
        <row r="63">
          <cell r="F63">
            <v>1018.5999999999999</v>
          </cell>
          <cell r="G63">
            <v>891.3</v>
          </cell>
        </row>
        <row r="64">
          <cell r="F64">
            <v>1014.3</v>
          </cell>
          <cell r="G64">
            <v>883.2</v>
          </cell>
        </row>
      </sheetData>
      <sheetData sheetId="6"/>
      <sheetData sheetId="7">
        <row r="11">
          <cell r="F11">
            <v>13284.3</v>
          </cell>
          <cell r="G11">
            <v>13018.4</v>
          </cell>
        </row>
        <row r="13">
          <cell r="F13">
            <v>1092.8</v>
          </cell>
          <cell r="G13">
            <v>1335.7</v>
          </cell>
        </row>
        <row r="14">
          <cell r="F14">
            <v>123.3</v>
          </cell>
          <cell r="G14">
            <v>224</v>
          </cell>
        </row>
        <row r="15">
          <cell r="F15">
            <v>279.10000000000002</v>
          </cell>
          <cell r="G15">
            <v>237.2</v>
          </cell>
        </row>
        <row r="16">
          <cell r="F16">
            <v>172</v>
          </cell>
          <cell r="G16">
            <v>139.9</v>
          </cell>
        </row>
        <row r="17">
          <cell r="F17">
            <v>0</v>
          </cell>
          <cell r="G17">
            <v>0</v>
          </cell>
        </row>
        <row r="18">
          <cell r="F18">
            <v>60.9</v>
          </cell>
          <cell r="G18">
            <v>53.3</v>
          </cell>
        </row>
        <row r="21">
          <cell r="F21">
            <v>4516.1000000000004</v>
          </cell>
          <cell r="G21">
            <v>4532.1000000000004</v>
          </cell>
        </row>
        <row r="23">
          <cell r="F23">
            <v>2.7</v>
          </cell>
          <cell r="G23">
            <v>1.5</v>
          </cell>
        </row>
        <row r="24">
          <cell r="F24">
            <v>0.8</v>
          </cell>
          <cell r="G24">
            <v>1</v>
          </cell>
        </row>
        <row r="25">
          <cell r="F25">
            <v>0</v>
          </cell>
          <cell r="G25">
            <v>0</v>
          </cell>
        </row>
        <row r="28">
          <cell r="F28">
            <v>202.3</v>
          </cell>
          <cell r="G28">
            <v>103.2</v>
          </cell>
        </row>
        <row r="29">
          <cell r="F29">
            <v>259</v>
          </cell>
          <cell r="G29">
            <v>0</v>
          </cell>
          <cell r="H29">
            <v>259</v>
          </cell>
        </row>
      </sheetData>
      <sheetData sheetId="8"/>
      <sheetData sheetId="9">
        <row r="17">
          <cell r="F17">
            <v>12.6</v>
          </cell>
          <cell r="G17">
            <v>9.6</v>
          </cell>
        </row>
        <row r="18">
          <cell r="F18">
            <v>0</v>
          </cell>
          <cell r="G18">
            <v>0</v>
          </cell>
        </row>
        <row r="20">
          <cell r="F20">
            <v>15.5</v>
          </cell>
          <cell r="G20">
            <v>14.5</v>
          </cell>
        </row>
        <row r="21">
          <cell r="F21">
            <v>313.60000000000002</v>
          </cell>
          <cell r="G21">
            <v>352.4</v>
          </cell>
        </row>
        <row r="24">
          <cell r="F24">
            <v>0</v>
          </cell>
          <cell r="G24">
            <v>0</v>
          </cell>
        </row>
        <row r="29">
          <cell r="F29">
            <v>98.2</v>
          </cell>
          <cell r="G29">
            <v>81.400000000000006</v>
          </cell>
        </row>
        <row r="30">
          <cell r="F30">
            <v>0</v>
          </cell>
          <cell r="G30">
            <v>0</v>
          </cell>
        </row>
        <row r="32">
          <cell r="F32">
            <v>9.6999999999999993</v>
          </cell>
          <cell r="G32">
            <v>7.6</v>
          </cell>
        </row>
        <row r="33">
          <cell r="F33">
            <v>0</v>
          </cell>
          <cell r="G33">
            <v>0</v>
          </cell>
        </row>
        <row r="35">
          <cell r="F35">
            <v>132.1</v>
          </cell>
          <cell r="G35">
            <v>94.1</v>
          </cell>
        </row>
        <row r="36">
          <cell r="F36">
            <v>0</v>
          </cell>
          <cell r="G36">
            <v>0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3">
          <cell r="F43">
            <v>183.3</v>
          </cell>
          <cell r="G43">
            <v>25.1</v>
          </cell>
        </row>
        <row r="44">
          <cell r="F44">
            <v>0.1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50">
          <cell r="F50">
            <v>0</v>
          </cell>
          <cell r="G50">
            <v>31.4</v>
          </cell>
        </row>
        <row r="51">
          <cell r="F51">
            <v>0</v>
          </cell>
          <cell r="G51">
            <v>0</v>
          </cell>
        </row>
        <row r="52">
          <cell r="F52">
            <v>0</v>
          </cell>
          <cell r="G52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2709-0892-4C71-87C2-4346A0A5F981}">
  <dimension ref="A1:FZ893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67" sqref="C67:F68"/>
    </sheetView>
  </sheetViews>
  <sheetFormatPr baseColWidth="10" defaultColWidth="11.42578125" defaultRowHeight="12.75"/>
  <cols>
    <col min="1" max="1" width="0.85546875" style="2" customWidth="1"/>
    <col min="2" max="2" width="79" style="2" customWidth="1"/>
    <col min="3" max="4" width="10.5703125" style="2" customWidth="1"/>
    <col min="5" max="5" width="14.28515625" style="2" customWidth="1"/>
    <col min="6" max="6" width="12.7109375" style="4" customWidth="1"/>
    <col min="7" max="7" width="12.28515625" style="4" bestFit="1" customWidth="1"/>
    <col min="8" max="8" width="16.7109375" style="4" customWidth="1"/>
    <col min="9" max="9" width="15.28515625" style="4" customWidth="1"/>
    <col min="10" max="10" width="15.7109375" style="4" customWidth="1"/>
    <col min="11" max="11" width="17.85546875" style="4" bestFit="1" customWidth="1"/>
    <col min="12" max="16384" width="11.42578125" style="2"/>
  </cols>
  <sheetData>
    <row r="1" spans="2:10" ht="7.15" customHeight="1">
      <c r="B1" s="1"/>
      <c r="C1" s="1"/>
      <c r="D1" s="1"/>
      <c r="F1" s="3"/>
      <c r="G1" s="3"/>
      <c r="H1" s="3"/>
      <c r="I1" s="3"/>
      <c r="J1" s="3"/>
    </row>
    <row r="2" spans="2:10" ht="15.75">
      <c r="B2" s="5" t="s">
        <v>0</v>
      </c>
      <c r="C2" s="5"/>
      <c r="D2" s="5"/>
      <c r="E2" s="5"/>
      <c r="F2" s="5"/>
      <c r="G2" s="5"/>
      <c r="H2" s="5"/>
      <c r="I2" s="5"/>
      <c r="J2" s="5"/>
    </row>
    <row r="3" spans="2:10" ht="13.5" customHeight="1">
      <c r="B3" s="6"/>
      <c r="C3" s="6"/>
      <c r="D3" s="6"/>
      <c r="E3" s="7"/>
      <c r="F3" s="8"/>
      <c r="G3" s="8"/>
      <c r="H3" s="8"/>
      <c r="I3" s="8"/>
      <c r="J3" s="8"/>
    </row>
    <row r="4" spans="2:10" ht="19.5" customHeight="1">
      <c r="B4" s="9" t="s">
        <v>1</v>
      </c>
      <c r="C4" s="9"/>
      <c r="D4" s="9"/>
      <c r="E4" s="9"/>
      <c r="F4" s="9"/>
      <c r="G4" s="9"/>
      <c r="H4" s="9"/>
      <c r="I4" s="9"/>
      <c r="J4" s="9"/>
    </row>
    <row r="5" spans="2:10" ht="15.75" customHeight="1">
      <c r="B5" s="10" t="s">
        <v>2</v>
      </c>
      <c r="C5" s="10"/>
      <c r="D5" s="10"/>
      <c r="E5" s="10"/>
      <c r="F5" s="10"/>
      <c r="G5" s="10"/>
      <c r="H5" s="10"/>
      <c r="I5" s="10"/>
      <c r="J5" s="10"/>
    </row>
    <row r="6" spans="2:10" ht="14.25">
      <c r="B6" s="10" t="s">
        <v>3</v>
      </c>
      <c r="C6" s="10"/>
      <c r="D6" s="10"/>
      <c r="E6" s="10"/>
      <c r="F6" s="10"/>
      <c r="G6" s="10"/>
      <c r="H6" s="10"/>
      <c r="I6" s="10"/>
      <c r="J6" s="10"/>
    </row>
    <row r="7" spans="2:10" ht="15" customHeight="1">
      <c r="B7" s="11" t="s">
        <v>4</v>
      </c>
      <c r="C7" s="12">
        <v>2025</v>
      </c>
      <c r="D7" s="13"/>
      <c r="E7" s="14" t="s">
        <v>5</v>
      </c>
      <c r="F7" s="12">
        <v>2025</v>
      </c>
      <c r="G7" s="13"/>
      <c r="H7" s="15" t="s">
        <v>6</v>
      </c>
      <c r="I7" s="16" t="s">
        <v>7</v>
      </c>
      <c r="J7" s="16" t="s">
        <v>8</v>
      </c>
    </row>
    <row r="8" spans="2:10" ht="36.75" customHeight="1" thickBot="1">
      <c r="B8" s="17"/>
      <c r="C8" s="18" t="s">
        <v>9</v>
      </c>
      <c r="D8" s="18" t="s">
        <v>10</v>
      </c>
      <c r="E8" s="19"/>
      <c r="F8" s="20" t="s">
        <v>9</v>
      </c>
      <c r="G8" s="20" t="s">
        <v>10</v>
      </c>
      <c r="H8" s="21"/>
      <c r="I8" s="22"/>
      <c r="J8" s="22"/>
    </row>
    <row r="9" spans="2:10" ht="18" customHeight="1" thickTop="1">
      <c r="B9" s="23" t="s">
        <v>11</v>
      </c>
      <c r="C9" s="24">
        <f>+C10+C49+C57</f>
        <v>85305.200000000012</v>
      </c>
      <c r="D9" s="24">
        <f t="shared" ref="D9" si="0">+D10+D49+D57</f>
        <v>65990</v>
      </c>
      <c r="E9" s="24">
        <f>+E10+E49+E57</f>
        <v>151295.19999999998</v>
      </c>
      <c r="F9" s="25">
        <f t="shared" ref="F9:H9" si="1">+F10+F49+F57</f>
        <v>86675.513257060113</v>
      </c>
      <c r="G9" s="25">
        <f t="shared" si="1"/>
        <v>65631.837111101588</v>
      </c>
      <c r="H9" s="26">
        <f t="shared" si="1"/>
        <v>152307.35036816169</v>
      </c>
      <c r="I9" s="26">
        <f t="shared" ref="I9:I65" si="2">+E9-H9</f>
        <v>-1012.1503681617032</v>
      </c>
      <c r="J9" s="26">
        <f t="shared" ref="J9:J51" si="3">+E9/H9*100</f>
        <v>99.33545533704374</v>
      </c>
    </row>
    <row r="10" spans="2:10" ht="18" customHeight="1">
      <c r="B10" s="27" t="s">
        <v>12</v>
      </c>
      <c r="C10" s="28">
        <f>+C11+C16+C26+C44+C47+C48</f>
        <v>83490.60000000002</v>
      </c>
      <c r="D10" s="28">
        <f t="shared" ref="D10" si="4">+D11+D16+D26+D44+D47+D48</f>
        <v>64299</v>
      </c>
      <c r="E10" s="28">
        <f>+E11+E16+E26+E44+E47+E48</f>
        <v>147789.59999999998</v>
      </c>
      <c r="F10" s="29">
        <f t="shared" ref="F10:H10" si="5">+F11+F16+F26+F44+F47+F48</f>
        <v>84672.501127279742</v>
      </c>
      <c r="G10" s="29">
        <f t="shared" si="5"/>
        <v>63984.173845574391</v>
      </c>
      <c r="H10" s="30">
        <f t="shared" si="5"/>
        <v>148656.67497285412</v>
      </c>
      <c r="I10" s="30">
        <f t="shared" si="2"/>
        <v>-867.07497285414138</v>
      </c>
      <c r="J10" s="31">
        <f t="shared" si="3"/>
        <v>99.416726512272334</v>
      </c>
    </row>
    <row r="11" spans="2:10" ht="18" customHeight="1">
      <c r="B11" s="27" t="s">
        <v>13</v>
      </c>
      <c r="C11" s="28">
        <f t="shared" ref="C11:F11" si="6">SUM(C12:C15)</f>
        <v>39449.800000000003</v>
      </c>
      <c r="D11" s="28">
        <f t="shared" ref="D11" si="7">SUM(D12:D15)</f>
        <v>27934.600000000002</v>
      </c>
      <c r="E11" s="32">
        <f>SUM(E12:E15)</f>
        <v>67384.399999999994</v>
      </c>
      <c r="F11" s="33">
        <f t="shared" si="6"/>
        <v>37949.688885725336</v>
      </c>
      <c r="G11" s="33">
        <f t="shared" ref="G11" si="8">SUM(G12:G15)</f>
        <v>26490.658280467524</v>
      </c>
      <c r="H11" s="30">
        <f>SUM(H12:H15)</f>
        <v>64440.347166192856</v>
      </c>
      <c r="I11" s="30">
        <f t="shared" si="2"/>
        <v>2944.0528338071381</v>
      </c>
      <c r="J11" s="31">
        <f t="shared" si="3"/>
        <v>104.56864831316686</v>
      </c>
    </row>
    <row r="12" spans="2:10" ht="18" customHeight="1">
      <c r="B12" s="34" t="s">
        <v>14</v>
      </c>
      <c r="C12" s="35">
        <f>+[1]DGII!F12</f>
        <v>12908.9</v>
      </c>
      <c r="D12" s="35">
        <f>+[1]DGII!G12</f>
        <v>11313.6</v>
      </c>
      <c r="E12" s="36">
        <f>SUM(C12:D12)</f>
        <v>24222.5</v>
      </c>
      <c r="F12" s="37">
        <v>12583.965682354908</v>
      </c>
      <c r="G12" s="37">
        <v>10768.470042923467</v>
      </c>
      <c r="H12" s="38">
        <f>SUM(F12:G12)</f>
        <v>23352.435725278374</v>
      </c>
      <c r="I12" s="38">
        <f t="shared" si="2"/>
        <v>870.06427472162613</v>
      </c>
      <c r="J12" s="39">
        <f t="shared" si="3"/>
        <v>103.7257966790154</v>
      </c>
    </row>
    <row r="13" spans="2:10" ht="18" customHeight="1">
      <c r="B13" s="34" t="s">
        <v>15</v>
      </c>
      <c r="C13" s="35">
        <f>+[1]DGII!F13</f>
        <v>17302</v>
      </c>
      <c r="D13" s="35">
        <f>+[1]DGII!G13</f>
        <v>12300.8</v>
      </c>
      <c r="E13" s="36">
        <f>SUM(C13:D13)</f>
        <v>29602.799999999999</v>
      </c>
      <c r="F13" s="37">
        <v>16654.246632491289</v>
      </c>
      <c r="G13" s="37">
        <v>11458.406733360807</v>
      </c>
      <c r="H13" s="38">
        <f>SUM(F13:G13)</f>
        <v>28112.653365852097</v>
      </c>
      <c r="I13" s="38">
        <f t="shared" si="2"/>
        <v>1490.1466341479027</v>
      </c>
      <c r="J13" s="39">
        <f t="shared" si="3"/>
        <v>105.30062607309047</v>
      </c>
    </row>
    <row r="14" spans="2:10" ht="18" customHeight="1">
      <c r="B14" s="34" t="s">
        <v>16</v>
      </c>
      <c r="C14" s="35">
        <f>+[1]DGII!F14</f>
        <v>9006.4</v>
      </c>
      <c r="D14" s="35">
        <f>+[1]DGII!G14</f>
        <v>4037.7</v>
      </c>
      <c r="E14" s="36">
        <f>SUM(C14:D14)</f>
        <v>13044.099999999999</v>
      </c>
      <c r="F14" s="37">
        <v>8500.3596387304351</v>
      </c>
      <c r="G14" s="37">
        <v>4103.435332820457</v>
      </c>
      <c r="H14" s="38">
        <f>SUM(F14:G14)</f>
        <v>12603.794971550891</v>
      </c>
      <c r="I14" s="38">
        <f t="shared" si="2"/>
        <v>440.30502844910734</v>
      </c>
      <c r="J14" s="39">
        <f t="shared" si="3"/>
        <v>103.49343217215892</v>
      </c>
    </row>
    <row r="15" spans="2:10" ht="18" customHeight="1">
      <c r="B15" s="34" t="s">
        <v>17</v>
      </c>
      <c r="C15" s="35">
        <f>+[1]DGII!F15</f>
        <v>232.5</v>
      </c>
      <c r="D15" s="35">
        <f>+[1]DGII!G15</f>
        <v>282.5</v>
      </c>
      <c r="E15" s="36">
        <f>SUM(C15:D15)</f>
        <v>515</v>
      </c>
      <c r="F15" s="37">
        <v>211.11693214869982</v>
      </c>
      <c r="G15" s="37">
        <v>160.3461713627924</v>
      </c>
      <c r="H15" s="38">
        <f>SUM(F15:G15)</f>
        <v>371.46310351149225</v>
      </c>
      <c r="I15" s="38">
        <f t="shared" si="2"/>
        <v>143.53689648850775</v>
      </c>
      <c r="J15" s="39">
        <f t="shared" si="3"/>
        <v>138.64095656651591</v>
      </c>
    </row>
    <row r="16" spans="2:10" ht="18" customHeight="1">
      <c r="B16" s="27" t="s">
        <v>18</v>
      </c>
      <c r="C16" s="28">
        <f>+C17+C25</f>
        <v>3852</v>
      </c>
      <c r="D16" s="28">
        <f t="shared" ref="D16" si="9">+D17+D25</f>
        <v>3770.2000000000003</v>
      </c>
      <c r="E16" s="32">
        <f>+E17+E25</f>
        <v>7622.2</v>
      </c>
      <c r="F16" s="29">
        <f t="shared" ref="F16:G16" si="10">+F17+F25</f>
        <v>3817.7125590652531</v>
      </c>
      <c r="G16" s="29">
        <f t="shared" si="10"/>
        <v>3945.1661851402491</v>
      </c>
      <c r="H16" s="30">
        <f>+H17+H25</f>
        <v>7762.8787442055027</v>
      </c>
      <c r="I16" s="30">
        <f t="shared" si="2"/>
        <v>-140.67874420550288</v>
      </c>
      <c r="J16" s="31">
        <f t="shared" si="3"/>
        <v>98.187801860095902</v>
      </c>
    </row>
    <row r="17" spans="2:10" ht="18" customHeight="1">
      <c r="B17" s="40" t="s">
        <v>19</v>
      </c>
      <c r="C17" s="28">
        <f>SUM(C18:C24)</f>
        <v>3656.1</v>
      </c>
      <c r="D17" s="28">
        <f t="shared" ref="D17" si="11">SUM(D18:D24)</f>
        <v>3543.9</v>
      </c>
      <c r="E17" s="32">
        <f>SUM(E18:E24)</f>
        <v>7200</v>
      </c>
      <c r="F17" s="29">
        <f t="shared" ref="F17:G17" si="12">SUM(F18:F24)</f>
        <v>3666.9664052209728</v>
      </c>
      <c r="G17" s="29">
        <f t="shared" si="12"/>
        <v>3762.1124136375274</v>
      </c>
      <c r="H17" s="30">
        <f>SUM(H18:H24)</f>
        <v>7429.0788188585002</v>
      </c>
      <c r="I17" s="30">
        <f t="shared" si="2"/>
        <v>-229.0788188585002</v>
      </c>
      <c r="J17" s="31">
        <f t="shared" si="3"/>
        <v>96.916457283008086</v>
      </c>
    </row>
    <row r="18" spans="2:10" ht="18" customHeight="1">
      <c r="B18" s="41" t="s">
        <v>20</v>
      </c>
      <c r="C18" s="35">
        <f>+[1]DGII!F18</f>
        <v>133.5</v>
      </c>
      <c r="D18" s="35">
        <f>+[1]DGII!G18</f>
        <v>511.2</v>
      </c>
      <c r="E18" s="36">
        <f t="shared" ref="E18:E25" si="13">SUM(C18:D18)</f>
        <v>644.70000000000005</v>
      </c>
      <c r="F18" s="42">
        <v>165.74873770105796</v>
      </c>
      <c r="G18" s="42">
        <v>498.98255559307108</v>
      </c>
      <c r="H18" s="38">
        <f t="shared" ref="H18:H25" si="14">SUM(F18:G18)</f>
        <v>664.73129329412905</v>
      </c>
      <c r="I18" s="38">
        <f t="shared" si="2"/>
        <v>-20.031293294129</v>
      </c>
      <c r="J18" s="39">
        <f t="shared" si="3"/>
        <v>96.986557802196685</v>
      </c>
    </row>
    <row r="19" spans="2:10" ht="18" customHeight="1">
      <c r="B19" s="41" t="s">
        <v>21</v>
      </c>
      <c r="C19" s="35">
        <f>+[1]DGII!F19</f>
        <v>280.8</v>
      </c>
      <c r="D19" s="35">
        <f>+[1]DGII!G19</f>
        <v>144.80000000000001</v>
      </c>
      <c r="E19" s="36">
        <f t="shared" si="13"/>
        <v>425.6</v>
      </c>
      <c r="F19" s="42">
        <v>413.90891208702732</v>
      </c>
      <c r="G19" s="42">
        <v>209.83771658110138</v>
      </c>
      <c r="H19" s="38">
        <f t="shared" si="14"/>
        <v>623.74662866812866</v>
      </c>
      <c r="I19" s="38">
        <f t="shared" si="2"/>
        <v>-198.14662866812864</v>
      </c>
      <c r="J19" s="39">
        <f t="shared" si="3"/>
        <v>68.232833724291794</v>
      </c>
    </row>
    <row r="20" spans="2:10" ht="18" customHeight="1">
      <c r="B20" s="41" t="s">
        <v>22</v>
      </c>
      <c r="C20" s="35">
        <f>+[1]DGII!F20</f>
        <v>1004.4</v>
      </c>
      <c r="D20" s="35">
        <f>+[1]DGII!G20</f>
        <v>1046.7</v>
      </c>
      <c r="E20" s="36">
        <f t="shared" si="13"/>
        <v>2051.1</v>
      </c>
      <c r="F20" s="42">
        <v>959.68216033381702</v>
      </c>
      <c r="G20" s="42">
        <v>1214.1377023867853</v>
      </c>
      <c r="H20" s="38">
        <f t="shared" si="14"/>
        <v>2173.8198627206025</v>
      </c>
      <c r="I20" s="38">
        <f t="shared" si="2"/>
        <v>-122.71986272060258</v>
      </c>
      <c r="J20" s="39">
        <f t="shared" si="3"/>
        <v>94.354644337134047</v>
      </c>
    </row>
    <row r="21" spans="2:10" ht="18" customHeight="1">
      <c r="B21" s="41" t="s">
        <v>23</v>
      </c>
      <c r="C21" s="35">
        <f>+[1]DGII!F21</f>
        <v>220.4</v>
      </c>
      <c r="D21" s="35">
        <f>+[1]DGII!G21</f>
        <v>216.7</v>
      </c>
      <c r="E21" s="36">
        <f t="shared" si="13"/>
        <v>437.1</v>
      </c>
      <c r="F21" s="42">
        <v>232.95864699279463</v>
      </c>
      <c r="G21" s="42">
        <v>221.46324575342652</v>
      </c>
      <c r="H21" s="38">
        <f t="shared" si="14"/>
        <v>454.42189274622115</v>
      </c>
      <c r="I21" s="38">
        <f t="shared" si="2"/>
        <v>-17.321892746221124</v>
      </c>
      <c r="J21" s="39">
        <f t="shared" si="3"/>
        <v>96.188147397226132</v>
      </c>
    </row>
    <row r="22" spans="2:10" ht="18" customHeight="1">
      <c r="B22" s="41" t="s">
        <v>24</v>
      </c>
      <c r="C22" s="35">
        <f>+[1]DGII!F22</f>
        <v>97.5</v>
      </c>
      <c r="D22" s="35">
        <f>+[1]DGII!G22</f>
        <v>99.5</v>
      </c>
      <c r="E22" s="36">
        <f t="shared" si="13"/>
        <v>197</v>
      </c>
      <c r="F22" s="42">
        <v>86.867622334323087</v>
      </c>
      <c r="G22" s="42">
        <v>100.36200972718231</v>
      </c>
      <c r="H22" s="38">
        <f t="shared" si="14"/>
        <v>187.22963206150541</v>
      </c>
      <c r="I22" s="38">
        <f t="shared" si="2"/>
        <v>9.7703679384945872</v>
      </c>
      <c r="J22" s="39">
        <f t="shared" si="3"/>
        <v>105.21838761894537</v>
      </c>
    </row>
    <row r="23" spans="2:10" ht="18" customHeight="1">
      <c r="B23" s="43" t="s">
        <v>25</v>
      </c>
      <c r="C23" s="35">
        <f>+[1]DGII!F23</f>
        <v>1792.6</v>
      </c>
      <c r="D23" s="35">
        <f>+[1]DGII!G23</f>
        <v>1470.6</v>
      </c>
      <c r="E23" s="36">
        <f t="shared" si="13"/>
        <v>3263.2</v>
      </c>
      <c r="F23" s="42">
        <v>1744.7541528431823</v>
      </c>
      <c r="G23" s="42">
        <v>1403.8819588326505</v>
      </c>
      <c r="H23" s="38">
        <f t="shared" si="14"/>
        <v>3148.6361116758326</v>
      </c>
      <c r="I23" s="38">
        <f t="shared" si="2"/>
        <v>114.56388832416724</v>
      </c>
      <c r="J23" s="39">
        <f t="shared" si="3"/>
        <v>103.63852424544517</v>
      </c>
    </row>
    <row r="24" spans="2:10" ht="18" customHeight="1">
      <c r="B24" s="43" t="s">
        <v>26</v>
      </c>
      <c r="C24" s="35">
        <f>+[1]DGII!F24</f>
        <v>126.9</v>
      </c>
      <c r="D24" s="35">
        <f>+[1]DGII!G24</f>
        <v>54.4</v>
      </c>
      <c r="E24" s="36">
        <f t="shared" si="13"/>
        <v>181.3</v>
      </c>
      <c r="F24" s="35">
        <v>63.046172928770346</v>
      </c>
      <c r="G24" s="35">
        <v>113.44722476331044</v>
      </c>
      <c r="H24" s="38">
        <f t="shared" si="14"/>
        <v>176.4933976920808</v>
      </c>
      <c r="I24" s="38">
        <f t="shared" si="2"/>
        <v>4.8066023079192064</v>
      </c>
      <c r="J24" s="39">
        <f t="shared" si="3"/>
        <v>102.72338929998108</v>
      </c>
    </row>
    <row r="25" spans="2:10" ht="18" customHeight="1">
      <c r="B25" s="40" t="s">
        <v>27</v>
      </c>
      <c r="C25" s="28">
        <f>+[1]DGII!F25</f>
        <v>195.9</v>
      </c>
      <c r="D25" s="28">
        <f>+[1]DGII!G25</f>
        <v>226.3</v>
      </c>
      <c r="E25" s="32">
        <f t="shared" si="13"/>
        <v>422.20000000000005</v>
      </c>
      <c r="F25" s="33">
        <v>150.7461538442804</v>
      </c>
      <c r="G25" s="33">
        <v>183.0537715027219</v>
      </c>
      <c r="H25" s="30">
        <f t="shared" si="14"/>
        <v>333.79992534700227</v>
      </c>
      <c r="I25" s="30">
        <f t="shared" si="2"/>
        <v>88.400074652997773</v>
      </c>
      <c r="J25" s="31">
        <f t="shared" si="3"/>
        <v>126.48295219392315</v>
      </c>
    </row>
    <row r="26" spans="2:10" ht="18" customHeight="1">
      <c r="B26" s="27" t="s">
        <v>28</v>
      </c>
      <c r="C26" s="28">
        <f>+C27+C29+C38+C43</f>
        <v>39028.400000000001</v>
      </c>
      <c r="D26" s="28">
        <f t="shared" ref="D26" si="15">+D27+D29+D38+D43</f>
        <v>31479.399999999998</v>
      </c>
      <c r="E26" s="32">
        <f>+E27+E29+E38+E43</f>
        <v>70507.8</v>
      </c>
      <c r="F26" s="29">
        <f t="shared" ref="F26:G26" si="16">+F27+F29+F38+F43</f>
        <v>41631.754030534139</v>
      </c>
      <c r="G26" s="29">
        <f t="shared" si="16"/>
        <v>32339.01565488915</v>
      </c>
      <c r="H26" s="30">
        <f>+H27+H29+H38+H43</f>
        <v>73970.769685423264</v>
      </c>
      <c r="I26" s="30">
        <f t="shared" si="2"/>
        <v>-3462.9696854232607</v>
      </c>
      <c r="J26" s="31">
        <f t="shared" si="3"/>
        <v>95.318462008506472</v>
      </c>
    </row>
    <row r="27" spans="2:10" ht="18" customHeight="1">
      <c r="B27" s="40" t="s">
        <v>29</v>
      </c>
      <c r="C27" s="28">
        <f t="shared" ref="C27:G27" si="17">+C28</f>
        <v>21901.9</v>
      </c>
      <c r="D27" s="28">
        <f t="shared" si="17"/>
        <v>17624.8</v>
      </c>
      <c r="E27" s="32">
        <f>+E28</f>
        <v>39526.699999999997</v>
      </c>
      <c r="F27" s="29">
        <f t="shared" si="17"/>
        <v>22919.393513689367</v>
      </c>
      <c r="G27" s="29">
        <f t="shared" si="17"/>
        <v>17655.079454018323</v>
      </c>
      <c r="H27" s="30">
        <f>+H28</f>
        <v>40574.47296770769</v>
      </c>
      <c r="I27" s="30">
        <f t="shared" si="2"/>
        <v>-1047.7729677076932</v>
      </c>
      <c r="J27" s="31">
        <f t="shared" si="3"/>
        <v>97.417654768944033</v>
      </c>
    </row>
    <row r="28" spans="2:10" ht="18" customHeight="1">
      <c r="B28" s="44" t="s">
        <v>30</v>
      </c>
      <c r="C28" s="35">
        <f>+[1]DGII!F28</f>
        <v>21901.9</v>
      </c>
      <c r="D28" s="35">
        <f>+[1]DGII!G28</f>
        <v>17624.8</v>
      </c>
      <c r="E28" s="36">
        <f>SUM(C28:D28)</f>
        <v>39526.699999999997</v>
      </c>
      <c r="F28" s="42">
        <v>22919.393513689367</v>
      </c>
      <c r="G28" s="42">
        <v>17655.079454018323</v>
      </c>
      <c r="H28" s="38">
        <f>SUM(F28:G28)</f>
        <v>40574.47296770769</v>
      </c>
      <c r="I28" s="38">
        <f t="shared" si="2"/>
        <v>-1047.7729677076932</v>
      </c>
      <c r="J28" s="39">
        <f t="shared" si="3"/>
        <v>97.417654768944033</v>
      </c>
    </row>
    <row r="29" spans="2:10" ht="18" customHeight="1">
      <c r="B29" s="45" t="s">
        <v>31</v>
      </c>
      <c r="C29" s="28">
        <f>SUM(C30:C37)</f>
        <v>13760.699999999999</v>
      </c>
      <c r="D29" s="28">
        <f t="shared" ref="D29" si="18">SUM(D30:D37)</f>
        <v>10868.3</v>
      </c>
      <c r="E29" s="32">
        <f>SUM(E30:E37)</f>
        <v>24629</v>
      </c>
      <c r="F29" s="29">
        <f t="shared" ref="F29:G29" si="19">SUM(F30:F37)</f>
        <v>15474.731525668991</v>
      </c>
      <c r="G29" s="29">
        <f t="shared" si="19"/>
        <v>11578.629101923989</v>
      </c>
      <c r="H29" s="30">
        <f>SUM(H30:H37)</f>
        <v>27053.360627592974</v>
      </c>
      <c r="I29" s="30">
        <f t="shared" si="2"/>
        <v>-2424.3606275929742</v>
      </c>
      <c r="J29" s="31">
        <f t="shared" si="3"/>
        <v>91.038597160013239</v>
      </c>
    </row>
    <row r="30" spans="2:10" ht="18" customHeight="1">
      <c r="B30" s="44" t="s">
        <v>32</v>
      </c>
      <c r="C30" s="35">
        <f>+[1]DGII!F30</f>
        <v>5006.6000000000004</v>
      </c>
      <c r="D30" s="35">
        <f>+[1]DGII!G30</f>
        <v>4257.3</v>
      </c>
      <c r="E30" s="36">
        <f t="shared" ref="E30:E36" si="20">SUM(C30:D30)</f>
        <v>9263.9000000000015</v>
      </c>
      <c r="F30" s="42">
        <v>5616.9149095760813</v>
      </c>
      <c r="G30" s="42">
        <v>4521.6677396642144</v>
      </c>
      <c r="H30" s="38">
        <f t="shared" ref="H30:H37" si="21">SUM(F30:G30)</f>
        <v>10138.582649240296</v>
      </c>
      <c r="I30" s="38">
        <f t="shared" si="2"/>
        <v>-874.68264924029427</v>
      </c>
      <c r="J30" s="39">
        <f t="shared" si="3"/>
        <v>91.372732466644763</v>
      </c>
    </row>
    <row r="31" spans="2:10" ht="18" customHeight="1">
      <c r="B31" s="44" t="s">
        <v>33</v>
      </c>
      <c r="C31" s="35">
        <f>+[1]DGII!F31</f>
        <v>2957.2</v>
      </c>
      <c r="D31" s="35">
        <f>+[1]DGII!G31</f>
        <v>2520.6</v>
      </c>
      <c r="E31" s="36">
        <f t="shared" si="20"/>
        <v>5477.7999999999993</v>
      </c>
      <c r="F31" s="42">
        <v>3486.7534685338687</v>
      </c>
      <c r="G31" s="42">
        <v>2820.4752655431735</v>
      </c>
      <c r="H31" s="38">
        <f t="shared" si="21"/>
        <v>6307.2287340770417</v>
      </c>
      <c r="I31" s="38">
        <f t="shared" si="2"/>
        <v>-829.42873407704246</v>
      </c>
      <c r="J31" s="39">
        <f t="shared" si="3"/>
        <v>86.849553598781668</v>
      </c>
    </row>
    <row r="32" spans="2:10" ht="18" customHeight="1">
      <c r="B32" s="44" t="s">
        <v>34</v>
      </c>
      <c r="C32" s="35">
        <f>+[1]DGII!F32</f>
        <v>1194.8</v>
      </c>
      <c r="D32" s="35">
        <f>+[1]DGII!G32</f>
        <v>506.2</v>
      </c>
      <c r="E32" s="36">
        <f t="shared" si="20"/>
        <v>1701</v>
      </c>
      <c r="F32" s="42">
        <v>1540.8669833030754</v>
      </c>
      <c r="G32" s="42">
        <v>733.64189546587431</v>
      </c>
      <c r="H32" s="38">
        <f t="shared" si="21"/>
        <v>2274.5088787689497</v>
      </c>
      <c r="I32" s="38">
        <f t="shared" si="2"/>
        <v>-573.50887876894967</v>
      </c>
      <c r="J32" s="39">
        <f t="shared" si="3"/>
        <v>74.785375246398061</v>
      </c>
    </row>
    <row r="33" spans="1:10" ht="18" customHeight="1">
      <c r="B33" s="44" t="s">
        <v>35</v>
      </c>
      <c r="C33" s="35">
        <f>+[1]DGII!F33</f>
        <v>2517.1999999999998</v>
      </c>
      <c r="D33" s="35">
        <f>+[1]DGII!G33</f>
        <v>1589.5</v>
      </c>
      <c r="E33" s="36">
        <f t="shared" si="20"/>
        <v>4106.7</v>
      </c>
      <c r="F33" s="42">
        <v>2630.9817422882211</v>
      </c>
      <c r="G33" s="42">
        <v>1724.5497149159878</v>
      </c>
      <c r="H33" s="38">
        <f t="shared" si="21"/>
        <v>4355.5314572042089</v>
      </c>
      <c r="I33" s="38">
        <f t="shared" si="2"/>
        <v>-248.83145720420907</v>
      </c>
      <c r="J33" s="39">
        <f t="shared" si="3"/>
        <v>94.287001261519237</v>
      </c>
    </row>
    <row r="34" spans="1:10" ht="18" customHeight="1">
      <c r="B34" s="44" t="s">
        <v>36</v>
      </c>
      <c r="C34" s="35">
        <f>+[1]DGII!F34</f>
        <v>44.9</v>
      </c>
      <c r="D34" s="35">
        <f>+[1]DGII!G34</f>
        <v>27.7</v>
      </c>
      <c r="E34" s="36">
        <f t="shared" si="20"/>
        <v>72.599999999999994</v>
      </c>
      <c r="F34" s="42">
        <v>54.823140595342416</v>
      </c>
      <c r="G34" s="42">
        <v>47.225197756688793</v>
      </c>
      <c r="H34" s="38">
        <f t="shared" si="21"/>
        <v>102.04833835203121</v>
      </c>
      <c r="I34" s="38">
        <f t="shared" si="2"/>
        <v>-29.448338352031215</v>
      </c>
      <c r="J34" s="39">
        <f t="shared" si="3"/>
        <v>71.142755651302508</v>
      </c>
    </row>
    <row r="35" spans="1:10" ht="18" customHeight="1">
      <c r="B35" s="44" t="s">
        <v>37</v>
      </c>
      <c r="C35" s="35">
        <f>+[1]DGII!F35</f>
        <v>826.3</v>
      </c>
      <c r="D35" s="35">
        <f>+[1]DGII!G35</f>
        <v>1144.0999999999999</v>
      </c>
      <c r="E35" s="36">
        <f t="shared" si="20"/>
        <v>1970.3999999999999</v>
      </c>
      <c r="F35" s="37">
        <v>851.66762077751059</v>
      </c>
      <c r="G35" s="37">
        <v>827.63371577124815</v>
      </c>
      <c r="H35" s="38">
        <f t="shared" si="21"/>
        <v>1679.3013365487586</v>
      </c>
      <c r="I35" s="38">
        <f t="shared" si="2"/>
        <v>291.09866345124124</v>
      </c>
      <c r="J35" s="39">
        <f t="shared" si="3"/>
        <v>117.33451031781451</v>
      </c>
    </row>
    <row r="36" spans="1:10" ht="18" customHeight="1">
      <c r="B36" s="44" t="s">
        <v>38</v>
      </c>
      <c r="C36" s="35">
        <f>+[1]DGII!F36</f>
        <v>1205.7</v>
      </c>
      <c r="D36" s="35">
        <f>+[1]DGII!G36</f>
        <v>817.4</v>
      </c>
      <c r="E36" s="36">
        <f t="shared" si="20"/>
        <v>2023.1</v>
      </c>
      <c r="F36" s="37">
        <v>1288.5775960496126</v>
      </c>
      <c r="G36" s="37">
        <v>899.41061063225936</v>
      </c>
      <c r="H36" s="38">
        <f t="shared" si="21"/>
        <v>2187.9882066818718</v>
      </c>
      <c r="I36" s="38">
        <f t="shared" si="2"/>
        <v>-164.88820668187191</v>
      </c>
      <c r="J36" s="39">
        <f t="shared" si="3"/>
        <v>92.46393530923423</v>
      </c>
    </row>
    <row r="37" spans="1:10" ht="18" customHeight="1">
      <c r="B37" s="44" t="s">
        <v>26</v>
      </c>
      <c r="C37" s="35">
        <f>+[1]DGII!F37</f>
        <v>8</v>
      </c>
      <c r="D37" s="35">
        <f>+[1]DGII!G37</f>
        <v>5.5</v>
      </c>
      <c r="E37" s="36">
        <f>+C37+D37</f>
        <v>13.5</v>
      </c>
      <c r="F37" s="35">
        <v>4.1460645452788434</v>
      </c>
      <c r="G37" s="35">
        <v>4.0249621745423401</v>
      </c>
      <c r="H37" s="38">
        <f t="shared" si="21"/>
        <v>8.1710267198211834</v>
      </c>
      <c r="I37" s="38">
        <f t="shared" si="2"/>
        <v>5.3289732801788166</v>
      </c>
      <c r="J37" s="39">
        <f t="shared" si="3"/>
        <v>165.21791523765128</v>
      </c>
    </row>
    <row r="38" spans="1:10" ht="18" customHeight="1">
      <c r="B38" s="45" t="s">
        <v>39</v>
      </c>
      <c r="C38" s="28">
        <f>SUM(C39:C42)</f>
        <v>3168.4999999999995</v>
      </c>
      <c r="D38" s="28">
        <f t="shared" ref="D38" si="22">SUM(D39:D42)</f>
        <v>2767.9999999999995</v>
      </c>
      <c r="E38" s="32">
        <f>SUM(E39:E42)</f>
        <v>5936.4999999999991</v>
      </c>
      <c r="F38" s="29">
        <f t="shared" ref="F38:G38" si="23">SUM(F39:F42)</f>
        <v>3067.9630524074801</v>
      </c>
      <c r="G38" s="29">
        <f t="shared" si="23"/>
        <v>2907.6494594713299</v>
      </c>
      <c r="H38" s="30">
        <f>SUM(H39:H42)</f>
        <v>5975.6125118788086</v>
      </c>
      <c r="I38" s="30">
        <f t="shared" si="2"/>
        <v>-39.112511878809528</v>
      </c>
      <c r="J38" s="31">
        <f t="shared" si="3"/>
        <v>99.345464388779249</v>
      </c>
    </row>
    <row r="39" spans="1:10" ht="18" customHeight="1">
      <c r="B39" s="46" t="s">
        <v>40</v>
      </c>
      <c r="C39" s="35">
        <f>+[1]DGII!F39</f>
        <v>1839</v>
      </c>
      <c r="D39" s="35">
        <f>+[1]DGII!G39</f>
        <v>1973.2</v>
      </c>
      <c r="E39" s="36">
        <f>SUM(C39:D39)</f>
        <v>3812.2</v>
      </c>
      <c r="F39" s="42">
        <v>1730.7209693542245</v>
      </c>
      <c r="G39" s="42">
        <v>2008.0399898219907</v>
      </c>
      <c r="H39" s="38">
        <f>SUM(F39:G39)</f>
        <v>3738.7609591762152</v>
      </c>
      <c r="I39" s="38">
        <f t="shared" si="2"/>
        <v>73.43904082378458</v>
      </c>
      <c r="J39" s="39">
        <f t="shared" si="3"/>
        <v>101.96426146591533</v>
      </c>
    </row>
    <row r="40" spans="1:10" ht="18" customHeight="1">
      <c r="B40" s="46" t="s">
        <v>41</v>
      </c>
      <c r="C40" s="35">
        <f>+[1]DGII!F40</f>
        <v>1196.2</v>
      </c>
      <c r="D40" s="35">
        <f>+[1]DGII!G40</f>
        <v>661.4</v>
      </c>
      <c r="E40" s="36">
        <f>SUM(C40:D40)</f>
        <v>1857.6</v>
      </c>
      <c r="F40" s="42">
        <v>1187.0506237508614</v>
      </c>
      <c r="G40" s="42">
        <v>752.41871533313986</v>
      </c>
      <c r="H40" s="38">
        <f>SUM(F40:G40)</f>
        <v>1939.4693390840011</v>
      </c>
      <c r="I40" s="38">
        <f t="shared" si="2"/>
        <v>-81.86933908400124</v>
      </c>
      <c r="J40" s="39">
        <f t="shared" si="3"/>
        <v>95.77877631606863</v>
      </c>
    </row>
    <row r="41" spans="1:10" ht="18" customHeight="1">
      <c r="B41" s="44" t="s">
        <v>42</v>
      </c>
      <c r="C41" s="35">
        <f>+[1]DGII!F41</f>
        <v>98.1</v>
      </c>
      <c r="D41" s="35">
        <f>+[1]DGII!G41</f>
        <v>102.7</v>
      </c>
      <c r="E41" s="36">
        <f>SUM(C41:D41)</f>
        <v>200.8</v>
      </c>
      <c r="F41" s="42">
        <v>111.88949986734626</v>
      </c>
      <c r="G41" s="42">
        <v>109.65403733362925</v>
      </c>
      <c r="H41" s="38">
        <f>SUM(F41:G41)</f>
        <v>221.54353720097549</v>
      </c>
      <c r="I41" s="38">
        <f t="shared" si="2"/>
        <v>-20.743537200975481</v>
      </c>
      <c r="J41" s="39">
        <f t="shared" si="3"/>
        <v>90.636812311000625</v>
      </c>
    </row>
    <row r="42" spans="1:10" ht="18" customHeight="1">
      <c r="B42" s="44" t="s">
        <v>43</v>
      </c>
      <c r="C42" s="35">
        <f>+[1]DGII!F42</f>
        <v>35.200000000000003</v>
      </c>
      <c r="D42" s="35">
        <f>+[1]DGII!G42</f>
        <v>30.7</v>
      </c>
      <c r="E42" s="36">
        <f>SUM(C42:D42)</f>
        <v>65.900000000000006</v>
      </c>
      <c r="F42" s="42">
        <v>38.301959435047529</v>
      </c>
      <c r="G42" s="42">
        <v>37.536716982569779</v>
      </c>
      <c r="H42" s="38">
        <f>SUM(F42:G42)</f>
        <v>75.838676417617307</v>
      </c>
      <c r="I42" s="38">
        <f t="shared" si="2"/>
        <v>-9.9386764176173017</v>
      </c>
      <c r="J42" s="39">
        <f t="shared" si="3"/>
        <v>86.894976432752529</v>
      </c>
    </row>
    <row r="43" spans="1:10" ht="18" customHeight="1">
      <c r="B43" s="40" t="s">
        <v>44</v>
      </c>
      <c r="C43" s="28">
        <f>+[1]DGII!F43</f>
        <v>197.3</v>
      </c>
      <c r="D43" s="28">
        <f>+[1]DGII!G43</f>
        <v>218.3</v>
      </c>
      <c r="E43" s="28">
        <f>SUM(C43:D43)</f>
        <v>415.6</v>
      </c>
      <c r="F43" s="28">
        <v>169.66593876829759</v>
      </c>
      <c r="G43" s="28">
        <v>197.6576394755055</v>
      </c>
      <c r="H43" s="30">
        <f>SUM(F43:G43)</f>
        <v>367.32357824380313</v>
      </c>
      <c r="I43" s="30">
        <f t="shared" si="2"/>
        <v>48.276421756196896</v>
      </c>
      <c r="J43" s="39">
        <f t="shared" si="3"/>
        <v>113.14275059254553</v>
      </c>
    </row>
    <row r="44" spans="1:10" ht="18" customHeight="1">
      <c r="B44" s="47" t="s">
        <v>45</v>
      </c>
      <c r="C44" s="28">
        <f>SUM(C45:C46)</f>
        <v>1031.5</v>
      </c>
      <c r="D44" s="28">
        <f t="shared" ref="D44" si="24">SUM(D45:D46)</f>
        <v>980.4</v>
      </c>
      <c r="E44" s="32">
        <f>SUM(E45:E46)</f>
        <v>2011.9</v>
      </c>
      <c r="F44" s="48">
        <f>+F45+F46</f>
        <v>1135.7088884484745</v>
      </c>
      <c r="G44" s="48">
        <f t="shared" ref="G44" si="25">+G45+G46</f>
        <v>1049.2208010594911</v>
      </c>
      <c r="H44" s="30">
        <f>+H45+H46</f>
        <v>2184.9296895079656</v>
      </c>
      <c r="I44" s="30">
        <f t="shared" si="2"/>
        <v>-173.02968950796549</v>
      </c>
      <c r="J44" s="31">
        <f t="shared" si="3"/>
        <v>92.080766244385146</v>
      </c>
    </row>
    <row r="45" spans="1:10" ht="18" customHeight="1">
      <c r="B45" s="44" t="s">
        <v>46</v>
      </c>
      <c r="C45" s="35">
        <f>+[1]DGII!F45</f>
        <v>1031.5</v>
      </c>
      <c r="D45" s="35">
        <f>+[1]DGII!G45</f>
        <v>980.4</v>
      </c>
      <c r="E45" s="36">
        <f>SUM(C45:D45)</f>
        <v>2011.9</v>
      </c>
      <c r="F45" s="42">
        <v>1135.7088884484745</v>
      </c>
      <c r="G45" s="42">
        <v>1049.2208010594911</v>
      </c>
      <c r="H45" s="38">
        <f>SUM(F45:G45)</f>
        <v>2184.9296895079656</v>
      </c>
      <c r="I45" s="38">
        <f t="shared" si="2"/>
        <v>-173.02968950796549</v>
      </c>
      <c r="J45" s="39">
        <f t="shared" si="3"/>
        <v>92.080766244385146</v>
      </c>
    </row>
    <row r="46" spans="1:10" ht="18" customHeight="1">
      <c r="B46" s="44" t="s">
        <v>26</v>
      </c>
      <c r="C46" s="35">
        <f>+[1]DGII!F46</f>
        <v>0</v>
      </c>
      <c r="D46" s="35">
        <f>+[1]DGII!G46</f>
        <v>0</v>
      </c>
      <c r="E46" s="36">
        <f>SUM(C46:D46)</f>
        <v>0</v>
      </c>
      <c r="F46" s="35">
        <v>0</v>
      </c>
      <c r="G46" s="35">
        <v>0</v>
      </c>
      <c r="H46" s="38">
        <f>SUM(F46:G46)</f>
        <v>0</v>
      </c>
      <c r="I46" s="38">
        <f t="shared" si="2"/>
        <v>0</v>
      </c>
      <c r="J46" s="39">
        <v>0</v>
      </c>
    </row>
    <row r="47" spans="1:10" ht="18" customHeight="1">
      <c r="B47" s="47" t="s">
        <v>47</v>
      </c>
      <c r="C47" s="28">
        <f>+[1]DGII!F47</f>
        <v>128.80000000000001</v>
      </c>
      <c r="D47" s="28">
        <f>+[1]DGII!G47</f>
        <v>132.5</v>
      </c>
      <c r="E47" s="32">
        <f>SUM(C47:D47)</f>
        <v>261.3</v>
      </c>
      <c r="F47" s="29">
        <v>137.48639784649268</v>
      </c>
      <c r="G47" s="29">
        <v>159.96377925772197</v>
      </c>
      <c r="H47" s="30">
        <f>SUM(F47:G47)</f>
        <v>297.45017710421462</v>
      </c>
      <c r="I47" s="30">
        <f t="shared" si="2"/>
        <v>-36.150177104214606</v>
      </c>
      <c r="J47" s="31">
        <f t="shared" si="3"/>
        <v>87.846644619226751</v>
      </c>
    </row>
    <row r="48" spans="1:10" ht="18" customHeight="1">
      <c r="A48" s="49"/>
      <c r="B48" s="47" t="s">
        <v>48</v>
      </c>
      <c r="C48" s="28">
        <f>+[1]DGII!F48</f>
        <v>0.1</v>
      </c>
      <c r="D48" s="28">
        <f>+[1]DGII!G48</f>
        <v>1.9</v>
      </c>
      <c r="E48" s="32">
        <f>SUM(C48:D48)</f>
        <v>2</v>
      </c>
      <c r="F48" s="29">
        <v>0.15036566007116495</v>
      </c>
      <c r="G48" s="29">
        <v>0.14914476025632928</v>
      </c>
      <c r="H48" s="30">
        <f>SUM(F48:G48)</f>
        <v>0.2995104203274942</v>
      </c>
      <c r="I48" s="30">
        <f t="shared" si="2"/>
        <v>1.7004895796725057</v>
      </c>
      <c r="J48" s="31">
        <f t="shared" si="3"/>
        <v>667.75639986519889</v>
      </c>
    </row>
    <row r="49" spans="1:182" ht="18" customHeight="1">
      <c r="B49" s="27" t="s">
        <v>49</v>
      </c>
      <c r="C49" s="28">
        <f>+C50+C53+C56</f>
        <v>448.9</v>
      </c>
      <c r="D49" s="28">
        <f t="shared" ref="D49" si="26">+D50+D53+D56</f>
        <v>571.79999999999995</v>
      </c>
      <c r="E49" s="32">
        <f>+E50+E53+E56</f>
        <v>1020.6999999999999</v>
      </c>
      <c r="F49" s="32">
        <v>457.25209467846929</v>
      </c>
      <c r="G49" s="32">
        <v>623.24627250996582</v>
      </c>
      <c r="H49" s="30">
        <f>+H50+H53+H56</f>
        <v>1080.4983671884354</v>
      </c>
      <c r="I49" s="30">
        <f t="shared" si="2"/>
        <v>-59.798367188435464</v>
      </c>
      <c r="J49" s="31">
        <f t="shared" si="3"/>
        <v>94.465667972822871</v>
      </c>
    </row>
    <row r="50" spans="1:182" ht="18" customHeight="1">
      <c r="B50" s="50" t="s">
        <v>50</v>
      </c>
      <c r="C50" s="28">
        <f>+C51+C52</f>
        <v>0.2</v>
      </c>
      <c r="D50" s="28">
        <f t="shared" ref="D50" si="27">+D51+D52</f>
        <v>0.1</v>
      </c>
      <c r="E50" s="32">
        <f>+E51+E52</f>
        <v>0.30000000000000004</v>
      </c>
      <c r="F50" s="29">
        <f t="shared" ref="F50:G50" si="28">+F51+F52</f>
        <v>0.2927587188994677</v>
      </c>
      <c r="G50" s="29">
        <f t="shared" si="28"/>
        <v>0.29038165311512082</v>
      </c>
      <c r="H50" s="31">
        <f>+H51+H52</f>
        <v>0.58314037201458846</v>
      </c>
      <c r="I50" s="31">
        <f t="shared" si="2"/>
        <v>-0.28314037201458842</v>
      </c>
      <c r="J50" s="31">
        <f t="shared" si="3"/>
        <v>51.445589157818581</v>
      </c>
    </row>
    <row r="51" spans="1:182" ht="18" customHeight="1">
      <c r="B51" s="46" t="s">
        <v>51</v>
      </c>
      <c r="C51" s="35">
        <f>+[1]DGII!F51</f>
        <v>0.2</v>
      </c>
      <c r="D51" s="35">
        <f>+[1]DGII!G51</f>
        <v>0.1</v>
      </c>
      <c r="E51" s="36">
        <f>SUM(C51:D51)</f>
        <v>0.30000000000000004</v>
      </c>
      <c r="F51" s="35">
        <v>0.2927587188994677</v>
      </c>
      <c r="G51" s="35">
        <v>0.29038165311512082</v>
      </c>
      <c r="H51" s="39">
        <f>SUM(F51:G51)</f>
        <v>0.58314037201458846</v>
      </c>
      <c r="I51" s="39">
        <f t="shared" si="2"/>
        <v>-0.28314037201458842</v>
      </c>
      <c r="J51" s="39">
        <f t="shared" si="3"/>
        <v>51.445589157818581</v>
      </c>
    </row>
    <row r="52" spans="1:182" ht="18" customHeight="1">
      <c r="B52" s="46" t="s">
        <v>52</v>
      </c>
      <c r="C52" s="35">
        <f>+[1]DGII!F52</f>
        <v>0</v>
      </c>
      <c r="D52" s="35">
        <f>+[1]DGII!G52</f>
        <v>0</v>
      </c>
      <c r="E52" s="36">
        <f>SUM(C52:D52)</f>
        <v>0</v>
      </c>
      <c r="F52" s="42">
        <v>0</v>
      </c>
      <c r="G52" s="42">
        <v>0</v>
      </c>
      <c r="H52" s="39">
        <f>SUM(F52:G52)</f>
        <v>0</v>
      </c>
      <c r="I52" s="39">
        <f t="shared" si="2"/>
        <v>0</v>
      </c>
      <c r="J52" s="39" t="s">
        <v>53</v>
      </c>
    </row>
    <row r="53" spans="1:182" ht="18" customHeight="1">
      <c r="B53" s="50" t="s">
        <v>54</v>
      </c>
      <c r="C53" s="28">
        <f>+C54+C55</f>
        <v>448.7</v>
      </c>
      <c r="D53" s="28">
        <f t="shared" ref="D53" si="29">+D54+D55</f>
        <v>571.69999999999993</v>
      </c>
      <c r="E53" s="32">
        <f>+E54+E55</f>
        <v>1020.4</v>
      </c>
      <c r="F53" s="29">
        <f t="shared" ref="F53:G53" si="30">+F54+F55</f>
        <v>456.95933595956984</v>
      </c>
      <c r="G53" s="29">
        <f t="shared" si="30"/>
        <v>622.95589085685071</v>
      </c>
      <c r="H53" s="30">
        <f>+H54+H55</f>
        <v>1079.9152268164207</v>
      </c>
      <c r="I53" s="30">
        <f t="shared" si="2"/>
        <v>-59.51522681642075</v>
      </c>
      <c r="J53" s="31">
        <f t="shared" ref="J53:J59" si="31">+E53/H53*100</f>
        <v>94.488898263628428</v>
      </c>
    </row>
    <row r="54" spans="1:182" ht="18" customHeight="1">
      <c r="A54" s="51"/>
      <c r="B54" s="44" t="s">
        <v>55</v>
      </c>
      <c r="C54" s="35">
        <f>+[1]DGII!F54</f>
        <v>446.2</v>
      </c>
      <c r="D54" s="35">
        <f>+[1]DGII!G54</f>
        <v>569.29999999999995</v>
      </c>
      <c r="E54" s="36">
        <f>SUM(C54:D54)</f>
        <v>1015.5</v>
      </c>
      <c r="F54" s="42">
        <v>454.36247689222478</v>
      </c>
      <c r="G54" s="42">
        <v>620.3058281818827</v>
      </c>
      <c r="H54" s="38">
        <f>SUM(F54:G54)</f>
        <v>1074.6683050741076</v>
      </c>
      <c r="I54" s="38">
        <f t="shared" si="2"/>
        <v>-59.168305074107593</v>
      </c>
      <c r="J54" s="39">
        <f t="shared" si="31"/>
        <v>94.494272810062313</v>
      </c>
    </row>
    <row r="55" spans="1:182" ht="18" customHeight="1">
      <c r="B55" s="44" t="s">
        <v>26</v>
      </c>
      <c r="C55" s="35">
        <f>+[1]DGII!F55</f>
        <v>2.5</v>
      </c>
      <c r="D55" s="35">
        <f>+[1]DGII!G55</f>
        <v>2.4</v>
      </c>
      <c r="E55" s="36">
        <f>SUM(C55:D55)</f>
        <v>4.9000000000000004</v>
      </c>
      <c r="F55" s="42">
        <v>2.5968590673450582</v>
      </c>
      <c r="G55" s="42">
        <v>2.6500626749680039</v>
      </c>
      <c r="H55" s="38">
        <f>SUM(F55:G55)</f>
        <v>5.2469217423130621</v>
      </c>
      <c r="I55" s="38">
        <f t="shared" si="2"/>
        <v>-0.34692174231306172</v>
      </c>
      <c r="J55" s="39">
        <f t="shared" si="31"/>
        <v>93.388090020185359</v>
      </c>
    </row>
    <row r="56" spans="1:182" ht="18" customHeight="1">
      <c r="B56" s="50" t="s">
        <v>56</v>
      </c>
      <c r="C56" s="28">
        <f>+[1]DGII!F56</f>
        <v>0</v>
      </c>
      <c r="D56" s="28">
        <f>+[1]DGII!G56</f>
        <v>0</v>
      </c>
      <c r="E56" s="32">
        <f>SUM(C56:D56)</f>
        <v>0</v>
      </c>
      <c r="F56" s="28">
        <v>0</v>
      </c>
      <c r="G56" s="28">
        <v>0</v>
      </c>
      <c r="H56" s="30">
        <f>SUM(F56:G56)</f>
        <v>0</v>
      </c>
      <c r="I56" s="30">
        <f t="shared" si="2"/>
        <v>0</v>
      </c>
      <c r="J56" s="31">
        <v>0</v>
      </c>
    </row>
    <row r="57" spans="1:182" ht="18" customHeight="1">
      <c r="B57" s="52" t="s">
        <v>57</v>
      </c>
      <c r="C57" s="28">
        <f>+C58+C62+C63</f>
        <v>1365.6999999999998</v>
      </c>
      <c r="D57" s="28">
        <f t="shared" ref="D57" si="32">+D58+D62+D63</f>
        <v>1119.2</v>
      </c>
      <c r="E57" s="32">
        <f>+E58+E62+E63</f>
        <v>2484.8999999999996</v>
      </c>
      <c r="F57" s="29">
        <f>+F58+F62+F63</f>
        <v>1545.7600351019041</v>
      </c>
      <c r="G57" s="29">
        <f t="shared" ref="G57" si="33">+G58+G62+G63</f>
        <v>1024.4169930172316</v>
      </c>
      <c r="H57" s="30">
        <f>+H58+H62+H63</f>
        <v>2570.1770281191357</v>
      </c>
      <c r="I57" s="30">
        <f t="shared" si="2"/>
        <v>-85.277028119136048</v>
      </c>
      <c r="J57" s="30">
        <f t="shared" si="31"/>
        <v>96.682056248026541</v>
      </c>
    </row>
    <row r="58" spans="1:182" s="53" customFormat="1" ht="18" customHeight="1">
      <c r="B58" s="52" t="s">
        <v>58</v>
      </c>
      <c r="C58" s="28">
        <f t="shared" ref="C58:G58" si="34">+C59</f>
        <v>336.5</v>
      </c>
      <c r="D58" s="28">
        <f t="shared" si="34"/>
        <v>218</v>
      </c>
      <c r="E58" s="32">
        <f>+E59</f>
        <v>554.5</v>
      </c>
      <c r="F58" s="29">
        <f t="shared" si="34"/>
        <v>427.25739560768284</v>
      </c>
      <c r="G58" s="29">
        <f t="shared" si="34"/>
        <v>127.88678583101418</v>
      </c>
      <c r="H58" s="30">
        <f>+H59</f>
        <v>555.14418143869693</v>
      </c>
      <c r="I58" s="30">
        <f t="shared" si="2"/>
        <v>-0.64418143869693267</v>
      </c>
      <c r="J58" s="30">
        <f t="shared" si="31"/>
        <v>99.883961417549671</v>
      </c>
      <c r="K58" s="4"/>
    </row>
    <row r="59" spans="1:182" ht="18" customHeight="1">
      <c r="B59" s="50" t="s">
        <v>59</v>
      </c>
      <c r="C59" s="28">
        <f>+C60+C61</f>
        <v>336.5</v>
      </c>
      <c r="D59" s="28">
        <f t="shared" ref="D59" si="35">+D60+D61</f>
        <v>218</v>
      </c>
      <c r="E59" s="32">
        <f>+E60+E61</f>
        <v>554.5</v>
      </c>
      <c r="F59" s="29">
        <f t="shared" ref="F59:G59" si="36">+F60+F61</f>
        <v>427.25739560768284</v>
      </c>
      <c r="G59" s="29">
        <f t="shared" si="36"/>
        <v>127.88678583101418</v>
      </c>
      <c r="H59" s="30">
        <f>+H60+H61</f>
        <v>555.14418143869693</v>
      </c>
      <c r="I59" s="30">
        <f t="shared" si="2"/>
        <v>-0.64418143869693267</v>
      </c>
      <c r="J59" s="30">
        <f t="shared" si="31"/>
        <v>99.883961417549671</v>
      </c>
    </row>
    <row r="60" spans="1:182" s="54" customFormat="1" ht="18" customHeight="1">
      <c r="B60" s="44" t="s">
        <v>60</v>
      </c>
      <c r="C60" s="35">
        <f>+[1]DGII!F60</f>
        <v>336.5</v>
      </c>
      <c r="D60" s="35">
        <f>+[1]DGII!G60</f>
        <v>218</v>
      </c>
      <c r="E60" s="36">
        <f>SUM(C60:D60)</f>
        <v>554.5</v>
      </c>
      <c r="F60" s="35">
        <v>427.21740198999998</v>
      </c>
      <c r="G60" s="35">
        <v>127.8753753</v>
      </c>
      <c r="H60" s="38">
        <f t="shared" ref="H60:H65" si="37">SUM(F60:G60)</f>
        <v>555.09277728999996</v>
      </c>
      <c r="I60" s="38">
        <f t="shared" si="2"/>
        <v>-0.59277728999995816</v>
      </c>
      <c r="J60" s="55">
        <v>0</v>
      </c>
      <c r="K60" s="4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 t="s">
        <v>61</v>
      </c>
      <c r="AI60" s="56" t="s">
        <v>61</v>
      </c>
      <c r="AJ60" s="56" t="s">
        <v>61</v>
      </c>
      <c r="AK60" s="56" t="s">
        <v>61</v>
      </c>
      <c r="AL60" s="56" t="s">
        <v>61</v>
      </c>
      <c r="AM60" s="56" t="s">
        <v>61</v>
      </c>
      <c r="AN60" s="56" t="s">
        <v>61</v>
      </c>
      <c r="AO60" s="56" t="s">
        <v>61</v>
      </c>
      <c r="AP60" s="56" t="s">
        <v>61</v>
      </c>
      <c r="AQ60" s="56" t="s">
        <v>61</v>
      </c>
      <c r="AR60" s="56" t="s">
        <v>61</v>
      </c>
      <c r="AS60" s="56" t="s">
        <v>61</v>
      </c>
      <c r="AT60" s="56" t="s">
        <v>61</v>
      </c>
      <c r="AU60" s="56" t="s">
        <v>61</v>
      </c>
      <c r="AV60" s="56" t="s">
        <v>61</v>
      </c>
      <c r="AW60" s="56" t="s">
        <v>61</v>
      </c>
      <c r="AX60" s="56" t="s">
        <v>61</v>
      </c>
      <c r="AY60" s="56" t="s">
        <v>61</v>
      </c>
      <c r="AZ60" s="56" t="s">
        <v>61</v>
      </c>
      <c r="BA60" s="56" t="s">
        <v>61</v>
      </c>
      <c r="BB60" s="56" t="s">
        <v>61</v>
      </c>
      <c r="BC60" s="56" t="s">
        <v>61</v>
      </c>
      <c r="BD60" s="56" t="s">
        <v>61</v>
      </c>
      <c r="BE60" s="56" t="s">
        <v>61</v>
      </c>
      <c r="BF60" s="56" t="s">
        <v>61</v>
      </c>
      <c r="BG60" s="56" t="s">
        <v>61</v>
      </c>
      <c r="BH60" s="56" t="s">
        <v>61</v>
      </c>
      <c r="BI60" s="56" t="s">
        <v>61</v>
      </c>
      <c r="BJ60" s="56" t="s">
        <v>61</v>
      </c>
      <c r="BK60" s="56" t="s">
        <v>61</v>
      </c>
      <c r="BL60" s="56" t="s">
        <v>61</v>
      </c>
      <c r="BM60" s="56" t="s">
        <v>61</v>
      </c>
      <c r="BN60" s="56" t="s">
        <v>61</v>
      </c>
      <c r="BO60" s="56" t="s">
        <v>61</v>
      </c>
      <c r="BP60" s="56" t="s">
        <v>61</v>
      </c>
      <c r="BQ60" s="56" t="s">
        <v>61</v>
      </c>
      <c r="BR60" s="56" t="s">
        <v>61</v>
      </c>
      <c r="BS60" s="56" t="s">
        <v>61</v>
      </c>
      <c r="BT60" s="56" t="s">
        <v>61</v>
      </c>
      <c r="BU60" s="56" t="s">
        <v>61</v>
      </c>
      <c r="BV60" s="56" t="s">
        <v>61</v>
      </c>
      <c r="BW60" s="56" t="s">
        <v>61</v>
      </c>
      <c r="BX60" s="56" t="s">
        <v>61</v>
      </c>
      <c r="BY60" s="56" t="s">
        <v>61</v>
      </c>
      <c r="BZ60" s="56" t="s">
        <v>61</v>
      </c>
      <c r="CA60" s="56" t="s">
        <v>61</v>
      </c>
      <c r="CB60" s="56" t="s">
        <v>61</v>
      </c>
      <c r="CC60" s="56" t="s">
        <v>61</v>
      </c>
      <c r="CD60" s="56" t="s">
        <v>61</v>
      </c>
      <c r="CE60" s="56" t="s">
        <v>61</v>
      </c>
      <c r="CF60" s="56" t="s">
        <v>61</v>
      </c>
      <c r="CG60" s="56" t="s">
        <v>61</v>
      </c>
      <c r="CH60" s="56" t="s">
        <v>61</v>
      </c>
      <c r="CI60" s="56" t="s">
        <v>61</v>
      </c>
      <c r="CJ60" s="56" t="s">
        <v>61</v>
      </c>
      <c r="CK60" s="56" t="s">
        <v>61</v>
      </c>
      <c r="CL60" s="56" t="s">
        <v>61</v>
      </c>
      <c r="CM60" s="56" t="s">
        <v>61</v>
      </c>
      <c r="CN60" s="56" t="s">
        <v>61</v>
      </c>
      <c r="CO60" s="56" t="s">
        <v>61</v>
      </c>
      <c r="CP60" s="56" t="s">
        <v>61</v>
      </c>
      <c r="CQ60" s="56" t="s">
        <v>61</v>
      </c>
      <c r="CR60" s="56" t="s">
        <v>61</v>
      </c>
      <c r="CS60" s="56" t="s">
        <v>61</v>
      </c>
      <c r="CT60" s="56" t="s">
        <v>61</v>
      </c>
      <c r="CU60" s="56" t="s">
        <v>61</v>
      </c>
      <c r="CV60" s="56" t="s">
        <v>61</v>
      </c>
      <c r="CW60" s="56" t="s">
        <v>61</v>
      </c>
      <c r="CX60" s="56" t="s">
        <v>61</v>
      </c>
      <c r="CY60" s="56" t="s">
        <v>61</v>
      </c>
      <c r="CZ60" s="56" t="s">
        <v>61</v>
      </c>
      <c r="DA60" s="56" t="s">
        <v>61</v>
      </c>
      <c r="DB60" s="56" t="s">
        <v>61</v>
      </c>
      <c r="DC60" s="56" t="s">
        <v>61</v>
      </c>
      <c r="DD60" s="56" t="s">
        <v>61</v>
      </c>
      <c r="DE60" s="56" t="s">
        <v>61</v>
      </c>
      <c r="DF60" s="56" t="s">
        <v>61</v>
      </c>
      <c r="DG60" s="56" t="s">
        <v>61</v>
      </c>
      <c r="DH60" s="56" t="s">
        <v>61</v>
      </c>
      <c r="DI60" s="56" t="s">
        <v>61</v>
      </c>
      <c r="DJ60" s="56" t="s">
        <v>61</v>
      </c>
      <c r="DK60" s="56" t="s">
        <v>61</v>
      </c>
      <c r="DL60" s="56" t="s">
        <v>61</v>
      </c>
      <c r="DM60" s="56" t="s">
        <v>61</v>
      </c>
      <c r="DN60" s="56" t="s">
        <v>61</v>
      </c>
      <c r="DO60" s="56" t="s">
        <v>61</v>
      </c>
      <c r="DP60" s="56" t="s">
        <v>61</v>
      </c>
      <c r="DQ60" s="56" t="s">
        <v>61</v>
      </c>
      <c r="DR60" s="56" t="s">
        <v>61</v>
      </c>
      <c r="DS60" s="56" t="s">
        <v>61</v>
      </c>
      <c r="DT60" s="56" t="s">
        <v>61</v>
      </c>
      <c r="DU60" s="56" t="s">
        <v>61</v>
      </c>
      <c r="DV60" s="56" t="s">
        <v>61</v>
      </c>
      <c r="DW60" s="56" t="s">
        <v>61</v>
      </c>
      <c r="DX60" s="56" t="s">
        <v>61</v>
      </c>
      <c r="DY60" s="56" t="s">
        <v>61</v>
      </c>
      <c r="DZ60" s="56" t="s">
        <v>61</v>
      </c>
      <c r="EA60" s="56" t="s">
        <v>61</v>
      </c>
      <c r="EB60" s="56" t="s">
        <v>61</v>
      </c>
      <c r="EC60" s="56" t="s">
        <v>61</v>
      </c>
      <c r="ED60" s="56" t="s">
        <v>61</v>
      </c>
      <c r="EE60" s="56" t="s">
        <v>61</v>
      </c>
      <c r="EF60" s="56" t="s">
        <v>61</v>
      </c>
      <c r="EG60" s="56" t="s">
        <v>61</v>
      </c>
      <c r="EH60" s="56" t="s">
        <v>61</v>
      </c>
      <c r="EI60" s="56" t="s">
        <v>61</v>
      </c>
      <c r="EJ60" s="56" t="s">
        <v>61</v>
      </c>
      <c r="EK60" s="56" t="s">
        <v>61</v>
      </c>
      <c r="EL60" s="56" t="s">
        <v>61</v>
      </c>
      <c r="EM60" s="56" t="s">
        <v>61</v>
      </c>
      <c r="EN60" s="56" t="s">
        <v>61</v>
      </c>
      <c r="EO60" s="56" t="s">
        <v>61</v>
      </c>
      <c r="EP60" s="56" t="s">
        <v>61</v>
      </c>
      <c r="EQ60" s="56" t="s">
        <v>61</v>
      </c>
      <c r="ER60" s="56" t="s">
        <v>61</v>
      </c>
      <c r="ES60" s="56" t="s">
        <v>61</v>
      </c>
      <c r="ET60" s="56" t="s">
        <v>61</v>
      </c>
      <c r="EU60" s="56" t="s">
        <v>61</v>
      </c>
      <c r="EV60" s="56" t="s">
        <v>61</v>
      </c>
      <c r="EW60" s="56" t="s">
        <v>61</v>
      </c>
      <c r="EX60" s="56" t="s">
        <v>61</v>
      </c>
      <c r="EY60" s="56" t="s">
        <v>61</v>
      </c>
      <c r="EZ60" s="56" t="s">
        <v>61</v>
      </c>
      <c r="FA60" s="56" t="s">
        <v>61</v>
      </c>
      <c r="FB60" s="56" t="s">
        <v>61</v>
      </c>
      <c r="FC60" s="56" t="s">
        <v>61</v>
      </c>
      <c r="FD60" s="56" t="s">
        <v>61</v>
      </c>
      <c r="FE60" s="56" t="s">
        <v>61</v>
      </c>
      <c r="FF60" s="56" t="s">
        <v>61</v>
      </c>
      <c r="FG60" s="56" t="s">
        <v>61</v>
      </c>
      <c r="FH60" s="56" t="s">
        <v>61</v>
      </c>
      <c r="FI60" s="56" t="s">
        <v>61</v>
      </c>
      <c r="FJ60" s="56" t="s">
        <v>61</v>
      </c>
      <c r="FK60" s="56" t="s">
        <v>61</v>
      </c>
      <c r="FL60" s="56" t="s">
        <v>61</v>
      </c>
      <c r="FM60" s="56" t="s">
        <v>61</v>
      </c>
      <c r="FN60" s="56" t="s">
        <v>61</v>
      </c>
      <c r="FO60" s="56" t="s">
        <v>61</v>
      </c>
      <c r="FP60" s="56" t="s">
        <v>61</v>
      </c>
      <c r="FQ60" s="56" t="s">
        <v>61</v>
      </c>
      <c r="FR60" s="56" t="s">
        <v>61</v>
      </c>
      <c r="FS60" s="56" t="s">
        <v>61</v>
      </c>
      <c r="FT60" s="56" t="s">
        <v>61</v>
      </c>
      <c r="FU60" s="56" t="s">
        <v>61</v>
      </c>
      <c r="FV60" s="56" t="s">
        <v>61</v>
      </c>
      <c r="FW60" s="56" t="s">
        <v>61</v>
      </c>
      <c r="FX60" s="56" t="s">
        <v>61</v>
      </c>
      <c r="FY60" s="56" t="s">
        <v>61</v>
      </c>
      <c r="FZ60" s="56" t="s">
        <v>61</v>
      </c>
    </row>
    <row r="61" spans="1:182" ht="18" customHeight="1">
      <c r="B61" s="44" t="s">
        <v>26</v>
      </c>
      <c r="C61" s="35">
        <f>+[1]DGII!F61</f>
        <v>0</v>
      </c>
      <c r="D61" s="35">
        <f>+[1]DGII!G61</f>
        <v>0</v>
      </c>
      <c r="E61" s="36">
        <f>SUM(C61:D61)</f>
        <v>0</v>
      </c>
      <c r="F61" s="35">
        <v>3.9993617682833528E-2</v>
      </c>
      <c r="G61" s="35">
        <v>1.141053101418189E-2</v>
      </c>
      <c r="H61" s="38">
        <f t="shared" si="37"/>
        <v>5.1404148697015414E-2</v>
      </c>
      <c r="I61" s="38">
        <f t="shared" si="2"/>
        <v>-5.1404148697015414E-2</v>
      </c>
      <c r="J61" s="39">
        <f>+E61/H61*100</f>
        <v>0</v>
      </c>
    </row>
    <row r="62" spans="1:182" ht="18" customHeight="1">
      <c r="B62" s="50" t="s">
        <v>62</v>
      </c>
      <c r="C62" s="28">
        <f>+[1]DGII!F62</f>
        <v>10.6</v>
      </c>
      <c r="D62" s="28">
        <f>+[1]DGII!G62</f>
        <v>9.9</v>
      </c>
      <c r="E62" s="32">
        <f>SUM(C62:D62)</f>
        <v>20.5</v>
      </c>
      <c r="F62" s="28">
        <v>23.406165720220621</v>
      </c>
      <c r="G62" s="28">
        <v>29.45525194692026</v>
      </c>
      <c r="H62" s="30">
        <f t="shared" si="37"/>
        <v>52.861417667140884</v>
      </c>
      <c r="I62" s="30">
        <f t="shared" si="2"/>
        <v>-32.361417667140884</v>
      </c>
      <c r="J62" s="31">
        <f>+E62/H62*100</f>
        <v>38.780647407311172</v>
      </c>
    </row>
    <row r="63" spans="1:182" ht="18" customHeight="1">
      <c r="B63" s="50" t="s">
        <v>63</v>
      </c>
      <c r="C63" s="28">
        <f>+[1]DGII!F63</f>
        <v>1018.5999999999999</v>
      </c>
      <c r="D63" s="28">
        <f>+[1]DGII!G63</f>
        <v>891.3</v>
      </c>
      <c r="E63" s="32">
        <f>SUM(C63:D63)</f>
        <v>1909.8999999999999</v>
      </c>
      <c r="F63" s="29">
        <v>1095.0964737740007</v>
      </c>
      <c r="G63" s="29">
        <v>867.0749552392972</v>
      </c>
      <c r="H63" s="30">
        <f t="shared" si="37"/>
        <v>1962.1714290132979</v>
      </c>
      <c r="I63" s="30">
        <f t="shared" si="2"/>
        <v>-52.271429013298075</v>
      </c>
      <c r="J63" s="31">
        <f>+E63/H63*100</f>
        <v>97.336041681149979</v>
      </c>
    </row>
    <row r="64" spans="1:182" ht="18" customHeight="1">
      <c r="B64" s="46" t="s">
        <v>64</v>
      </c>
      <c r="C64" s="35">
        <f>+[1]DGII!F64</f>
        <v>1014.3</v>
      </c>
      <c r="D64" s="35">
        <f>+[1]DGII!G64</f>
        <v>883.2</v>
      </c>
      <c r="E64" s="36">
        <f>SUM(C64:D64)</f>
        <v>1897.5</v>
      </c>
      <c r="F64" s="42">
        <v>1086.7172647791142</v>
      </c>
      <c r="G64" s="42">
        <v>860.21108501601896</v>
      </c>
      <c r="H64" s="38">
        <f t="shared" si="37"/>
        <v>1946.9283497951333</v>
      </c>
      <c r="I64" s="38">
        <f t="shared" si="2"/>
        <v>-49.428349795133272</v>
      </c>
      <c r="J64" s="39">
        <f>+E64/H64*100</f>
        <v>97.461213721586901</v>
      </c>
    </row>
    <row r="65" spans="2:12" ht="21.75" customHeight="1" thickBot="1">
      <c r="B65" s="57" t="s">
        <v>65</v>
      </c>
      <c r="C65" s="58">
        <f>++C9</f>
        <v>85305.200000000012</v>
      </c>
      <c r="D65" s="58">
        <f t="shared" ref="D65" si="38">++D9</f>
        <v>65990</v>
      </c>
      <c r="E65" s="58">
        <f>++E9</f>
        <v>151295.19999999998</v>
      </c>
      <c r="F65" s="58">
        <f>++F9</f>
        <v>86675.513257060113</v>
      </c>
      <c r="G65" s="58">
        <f t="shared" ref="G65" si="39">++G9</f>
        <v>65631.837111101588</v>
      </c>
      <c r="H65" s="58">
        <f t="shared" si="37"/>
        <v>152307.35036816169</v>
      </c>
      <c r="I65" s="58">
        <f t="shared" si="2"/>
        <v>-1012.1503681617032</v>
      </c>
      <c r="J65" s="59">
        <f>+E65/H65*100</f>
        <v>99.33545533704374</v>
      </c>
      <c r="L65" s="4"/>
    </row>
    <row r="66" spans="2:12" ht="18" customHeight="1" thickTop="1">
      <c r="B66" s="60" t="s">
        <v>66</v>
      </c>
      <c r="C66" s="61"/>
      <c r="D66" s="61"/>
      <c r="E66" s="61"/>
      <c r="F66" s="62"/>
      <c r="G66" s="62"/>
      <c r="H66" s="62"/>
      <c r="I66" s="62"/>
      <c r="J66" s="63"/>
    </row>
    <row r="67" spans="2:12">
      <c r="B67" s="64" t="s">
        <v>67</v>
      </c>
      <c r="C67" s="65"/>
      <c r="D67" s="65"/>
      <c r="E67" s="65"/>
      <c r="F67" s="65"/>
      <c r="G67" s="65"/>
      <c r="H67" s="65"/>
      <c r="I67" s="66"/>
      <c r="J67" s="67"/>
      <c r="L67" s="68"/>
    </row>
    <row r="68" spans="2:12" ht="12.75" customHeight="1">
      <c r="B68" s="69" t="s">
        <v>68</v>
      </c>
      <c r="C68" s="65"/>
      <c r="D68" s="65"/>
      <c r="E68" s="65"/>
      <c r="F68" s="65"/>
      <c r="G68" s="65"/>
      <c r="H68" s="65"/>
      <c r="I68" s="65"/>
      <c r="J68" s="70"/>
    </row>
    <row r="69" spans="2:12" ht="12" customHeight="1">
      <c r="B69" s="69" t="s">
        <v>69</v>
      </c>
      <c r="C69" s="65"/>
      <c r="D69" s="65"/>
      <c r="E69" s="65"/>
      <c r="F69" s="71"/>
      <c r="G69" s="71"/>
      <c r="H69" s="71"/>
      <c r="I69" s="71"/>
      <c r="J69" s="71"/>
    </row>
    <row r="70" spans="2:12">
      <c r="B70" s="72" t="s">
        <v>70</v>
      </c>
      <c r="C70" s="73"/>
      <c r="D70" s="73"/>
      <c r="E70" s="73"/>
      <c r="F70" s="71"/>
      <c r="G70" s="71"/>
      <c r="H70" s="71"/>
      <c r="I70" s="71"/>
      <c r="J70" s="71"/>
    </row>
    <row r="71" spans="2:12">
      <c r="B71" s="74"/>
      <c r="C71" s="73"/>
      <c r="D71" s="73"/>
      <c r="E71" s="73"/>
      <c r="F71" s="71"/>
      <c r="G71" s="71"/>
      <c r="H71" s="71"/>
      <c r="I71" s="71"/>
      <c r="J71" s="71"/>
    </row>
    <row r="72" spans="2:12">
      <c r="B72" s="73"/>
      <c r="C72" s="73"/>
      <c r="D72" s="73"/>
      <c r="E72" s="73"/>
      <c r="F72" s="71"/>
      <c r="G72" s="71"/>
      <c r="H72" s="71"/>
      <c r="I72" s="71"/>
      <c r="J72" s="71"/>
    </row>
    <row r="73" spans="2:12">
      <c r="B73" s="73"/>
      <c r="C73" s="73"/>
      <c r="D73" s="73"/>
      <c r="E73" s="73"/>
      <c r="F73" s="71"/>
      <c r="G73" s="71"/>
      <c r="H73" s="71"/>
      <c r="I73" s="71"/>
      <c r="J73" s="71"/>
    </row>
    <row r="74" spans="2:12">
      <c r="B74" s="73"/>
      <c r="C74" s="73"/>
      <c r="D74" s="73"/>
      <c r="E74" s="73"/>
      <c r="F74" s="71"/>
      <c r="G74" s="71"/>
      <c r="H74" s="71"/>
      <c r="I74" s="71"/>
      <c r="J74" s="71"/>
    </row>
    <row r="75" spans="2:12">
      <c r="B75" s="73"/>
      <c r="C75" s="73"/>
      <c r="D75" s="73"/>
      <c r="E75" s="73"/>
      <c r="F75" s="71"/>
      <c r="G75" s="71"/>
      <c r="H75" s="71"/>
      <c r="I75" s="71"/>
      <c r="J75" s="71"/>
    </row>
    <row r="76" spans="2:12">
      <c r="B76" s="73"/>
      <c r="C76" s="73"/>
      <c r="D76" s="73"/>
      <c r="E76" s="73"/>
      <c r="F76" s="71"/>
      <c r="G76" s="71"/>
      <c r="H76" s="71"/>
      <c r="I76" s="71"/>
      <c r="J76" s="71"/>
    </row>
    <row r="77" spans="2:12">
      <c r="B77" s="73"/>
      <c r="C77" s="73"/>
      <c r="D77" s="73"/>
      <c r="E77" s="73"/>
      <c r="F77" s="71"/>
      <c r="G77" s="71"/>
      <c r="H77" s="71"/>
      <c r="I77" s="71"/>
      <c r="J77" s="71"/>
    </row>
    <row r="78" spans="2:12">
      <c r="B78" s="73"/>
      <c r="C78" s="73"/>
      <c r="D78" s="73"/>
      <c r="E78" s="73"/>
      <c r="F78" s="71"/>
      <c r="G78" s="71"/>
      <c r="H78" s="71"/>
      <c r="I78" s="71"/>
      <c r="J78" s="71"/>
    </row>
    <row r="79" spans="2:12">
      <c r="B79" s="73"/>
      <c r="C79" s="73"/>
      <c r="D79" s="73"/>
      <c r="E79" s="73"/>
      <c r="F79" s="71"/>
      <c r="G79" s="71"/>
      <c r="H79" s="71"/>
      <c r="I79" s="71"/>
      <c r="J79" s="71"/>
    </row>
    <row r="80" spans="2:12">
      <c r="B80" s="73"/>
      <c r="C80" s="73"/>
      <c r="D80" s="73"/>
      <c r="E80" s="73"/>
      <c r="F80" s="71"/>
      <c r="G80" s="71"/>
      <c r="H80" s="71"/>
      <c r="I80" s="71"/>
      <c r="J80" s="71"/>
    </row>
    <row r="81" spans="2:10">
      <c r="B81" s="73"/>
      <c r="C81" s="73"/>
      <c r="D81" s="73"/>
      <c r="E81" s="73"/>
      <c r="F81" s="71"/>
      <c r="G81" s="71"/>
      <c r="H81" s="71"/>
      <c r="I81" s="71"/>
      <c r="J81" s="71"/>
    </row>
    <row r="82" spans="2:10">
      <c r="B82" s="73"/>
      <c r="C82" s="73"/>
      <c r="D82" s="73"/>
      <c r="E82" s="73"/>
      <c r="F82" s="71"/>
      <c r="G82" s="71"/>
      <c r="H82" s="71"/>
      <c r="I82" s="71"/>
      <c r="J82" s="71"/>
    </row>
    <row r="83" spans="2:10">
      <c r="B83" s="73"/>
      <c r="C83" s="73"/>
      <c r="D83" s="73"/>
      <c r="E83" s="73"/>
      <c r="F83" s="71"/>
      <c r="G83" s="71"/>
      <c r="H83" s="71"/>
      <c r="I83" s="71"/>
      <c r="J83" s="71"/>
    </row>
    <row r="84" spans="2:10">
      <c r="B84" s="73"/>
      <c r="C84" s="73"/>
      <c r="D84" s="73"/>
      <c r="E84" s="73"/>
      <c r="F84" s="71"/>
      <c r="G84" s="71"/>
      <c r="H84" s="71"/>
      <c r="I84" s="71"/>
      <c r="J84" s="71"/>
    </row>
    <row r="85" spans="2:10">
      <c r="B85" s="73"/>
      <c r="C85" s="73"/>
      <c r="D85" s="73"/>
      <c r="E85" s="73"/>
      <c r="F85" s="71"/>
      <c r="G85" s="71"/>
      <c r="H85" s="71"/>
      <c r="I85" s="71"/>
      <c r="J85" s="71"/>
    </row>
    <row r="86" spans="2:10">
      <c r="B86" s="73"/>
      <c r="C86" s="73"/>
      <c r="D86" s="73"/>
      <c r="E86" s="73"/>
      <c r="F86" s="71"/>
      <c r="G86" s="71"/>
      <c r="H86" s="71"/>
      <c r="I86" s="71"/>
      <c r="J86" s="71"/>
    </row>
    <row r="87" spans="2:10">
      <c r="B87" s="73"/>
      <c r="C87" s="73"/>
      <c r="D87" s="73"/>
      <c r="E87" s="73"/>
      <c r="F87" s="71"/>
      <c r="G87" s="71"/>
      <c r="H87" s="71"/>
      <c r="I87" s="71"/>
      <c r="J87" s="71"/>
    </row>
    <row r="88" spans="2:10">
      <c r="B88" s="73"/>
      <c r="C88" s="73"/>
      <c r="D88" s="73"/>
      <c r="E88" s="73"/>
      <c r="F88" s="71"/>
      <c r="G88" s="71"/>
      <c r="H88" s="71"/>
      <c r="I88" s="71"/>
      <c r="J88" s="71"/>
    </row>
    <row r="89" spans="2:10">
      <c r="B89" s="73"/>
      <c r="C89" s="73"/>
      <c r="D89" s="73"/>
      <c r="E89" s="73"/>
      <c r="F89" s="71"/>
      <c r="G89" s="71"/>
      <c r="H89" s="71"/>
      <c r="I89" s="71"/>
      <c r="J89" s="71"/>
    </row>
    <row r="90" spans="2:10">
      <c r="B90" s="73"/>
      <c r="C90" s="73"/>
      <c r="D90" s="73"/>
      <c r="E90" s="73"/>
      <c r="F90" s="71"/>
      <c r="G90" s="71"/>
      <c r="H90" s="71"/>
      <c r="I90" s="71"/>
      <c r="J90" s="71"/>
    </row>
    <row r="91" spans="2:10">
      <c r="B91" s="73"/>
      <c r="C91" s="73"/>
      <c r="D91" s="73"/>
      <c r="E91" s="73"/>
      <c r="F91" s="71"/>
      <c r="G91" s="71"/>
      <c r="H91" s="71"/>
      <c r="I91" s="71"/>
      <c r="J91" s="71"/>
    </row>
    <row r="92" spans="2:10">
      <c r="B92" s="73"/>
      <c r="C92" s="73"/>
      <c r="D92" s="73"/>
      <c r="E92" s="73"/>
      <c r="F92" s="71"/>
      <c r="G92" s="71"/>
      <c r="H92" s="71"/>
      <c r="I92" s="71"/>
      <c r="J92" s="71"/>
    </row>
    <row r="93" spans="2:10">
      <c r="B93" s="73"/>
      <c r="C93" s="73"/>
      <c r="D93" s="73"/>
      <c r="E93" s="73"/>
      <c r="F93" s="71"/>
      <c r="G93" s="71"/>
      <c r="H93" s="71"/>
      <c r="I93" s="71"/>
      <c r="J93" s="71"/>
    </row>
    <row r="94" spans="2:10">
      <c r="B94" s="73"/>
      <c r="C94" s="73"/>
      <c r="D94" s="73"/>
      <c r="E94" s="73"/>
      <c r="F94" s="71"/>
      <c r="G94" s="71"/>
      <c r="H94" s="71"/>
      <c r="I94" s="71"/>
      <c r="J94" s="71"/>
    </row>
    <row r="95" spans="2:10">
      <c r="B95" s="73"/>
      <c r="C95" s="73"/>
      <c r="D95" s="73"/>
      <c r="E95" s="73"/>
      <c r="F95" s="71"/>
      <c r="G95" s="71"/>
      <c r="H95" s="71"/>
      <c r="I95" s="71"/>
      <c r="J95" s="71"/>
    </row>
    <row r="96" spans="2:10">
      <c r="B96" s="73"/>
      <c r="C96" s="73"/>
      <c r="D96" s="73"/>
      <c r="E96" s="73"/>
      <c r="F96" s="71"/>
      <c r="G96" s="71"/>
      <c r="H96" s="71"/>
      <c r="I96" s="71"/>
      <c r="J96" s="71"/>
    </row>
    <row r="97" spans="2:10">
      <c r="B97" s="73"/>
      <c r="C97" s="73"/>
      <c r="D97" s="73"/>
      <c r="E97" s="73"/>
      <c r="F97" s="71"/>
      <c r="G97" s="71"/>
      <c r="H97" s="71"/>
      <c r="I97" s="71"/>
      <c r="J97" s="71"/>
    </row>
    <row r="98" spans="2:10">
      <c r="B98" s="73"/>
      <c r="C98" s="73"/>
      <c r="D98" s="73"/>
      <c r="E98" s="73"/>
      <c r="F98" s="71"/>
      <c r="G98" s="71"/>
      <c r="H98" s="71"/>
      <c r="I98" s="71"/>
      <c r="J98" s="71"/>
    </row>
    <row r="99" spans="2:10">
      <c r="B99" s="73"/>
      <c r="C99" s="73"/>
      <c r="D99" s="73"/>
      <c r="E99" s="73"/>
      <c r="F99" s="71"/>
      <c r="G99" s="71"/>
      <c r="H99" s="71"/>
      <c r="I99" s="71"/>
      <c r="J99" s="71"/>
    </row>
    <row r="100" spans="2:10">
      <c r="B100" s="73"/>
      <c r="C100" s="73"/>
      <c r="D100" s="73"/>
      <c r="E100" s="73"/>
      <c r="F100" s="71"/>
      <c r="G100" s="71"/>
      <c r="H100" s="71"/>
      <c r="I100" s="71"/>
      <c r="J100" s="71"/>
    </row>
    <row r="101" spans="2:10">
      <c r="B101" s="73"/>
      <c r="C101" s="73"/>
      <c r="D101" s="73"/>
      <c r="E101" s="73"/>
      <c r="F101" s="71"/>
      <c r="G101" s="71"/>
      <c r="H101" s="71"/>
      <c r="I101" s="71"/>
      <c r="J101" s="71"/>
    </row>
    <row r="102" spans="2:10">
      <c r="B102" s="73"/>
      <c r="C102" s="73"/>
      <c r="D102" s="73"/>
      <c r="E102" s="73"/>
      <c r="F102" s="71"/>
      <c r="G102" s="71"/>
      <c r="H102" s="71"/>
      <c r="I102" s="71"/>
      <c r="J102" s="71"/>
    </row>
    <row r="103" spans="2:10">
      <c r="B103" s="73"/>
      <c r="C103" s="73"/>
      <c r="D103" s="73"/>
      <c r="E103" s="73"/>
      <c r="F103" s="71"/>
      <c r="G103" s="71"/>
      <c r="H103" s="71"/>
      <c r="I103" s="71"/>
      <c r="J103" s="71"/>
    </row>
    <row r="104" spans="2:10">
      <c r="B104" s="73"/>
      <c r="C104" s="73"/>
      <c r="D104" s="73"/>
      <c r="E104" s="73"/>
      <c r="F104" s="71"/>
      <c r="G104" s="71"/>
      <c r="H104" s="71"/>
      <c r="I104" s="71"/>
      <c r="J104" s="71"/>
    </row>
    <row r="105" spans="2:10">
      <c r="B105" s="73"/>
      <c r="C105" s="73"/>
      <c r="D105" s="73"/>
      <c r="E105" s="73"/>
      <c r="F105" s="71"/>
      <c r="G105" s="71"/>
      <c r="H105" s="71"/>
      <c r="I105" s="71"/>
      <c r="J105" s="71"/>
    </row>
    <row r="106" spans="2:10">
      <c r="B106" s="73"/>
      <c r="C106" s="73"/>
      <c r="D106" s="73"/>
      <c r="E106" s="73"/>
      <c r="F106" s="71"/>
      <c r="G106" s="71"/>
      <c r="H106" s="71"/>
      <c r="I106" s="71"/>
      <c r="J106" s="71"/>
    </row>
    <row r="107" spans="2:10">
      <c r="B107" s="73"/>
      <c r="C107" s="73"/>
      <c r="D107" s="73"/>
      <c r="E107" s="73"/>
      <c r="F107" s="71"/>
      <c r="G107" s="71"/>
      <c r="H107" s="71"/>
      <c r="I107" s="71"/>
      <c r="J107" s="71"/>
    </row>
    <row r="108" spans="2:10">
      <c r="B108" s="73"/>
      <c r="C108" s="73"/>
      <c r="D108" s="73"/>
      <c r="E108" s="73"/>
      <c r="F108" s="71"/>
      <c r="G108" s="71"/>
      <c r="H108" s="71"/>
      <c r="I108" s="71"/>
      <c r="J108" s="71"/>
    </row>
    <row r="109" spans="2:10">
      <c r="B109" s="73"/>
      <c r="C109" s="73"/>
      <c r="D109" s="73"/>
      <c r="E109" s="73"/>
      <c r="F109" s="71"/>
      <c r="G109" s="71"/>
      <c r="H109" s="71"/>
      <c r="I109" s="71"/>
      <c r="J109" s="71"/>
    </row>
    <row r="110" spans="2:10">
      <c r="B110" s="73"/>
      <c r="C110" s="73"/>
      <c r="D110" s="73"/>
      <c r="E110" s="73"/>
      <c r="F110" s="71"/>
      <c r="G110" s="71"/>
      <c r="H110" s="71"/>
      <c r="I110" s="71"/>
      <c r="J110" s="71"/>
    </row>
    <row r="111" spans="2:10">
      <c r="B111" s="73"/>
      <c r="C111" s="73"/>
      <c r="D111" s="73"/>
      <c r="E111" s="73"/>
      <c r="F111" s="71"/>
      <c r="G111" s="71"/>
      <c r="H111" s="71"/>
      <c r="I111" s="71"/>
      <c r="J111" s="71"/>
    </row>
    <row r="112" spans="2:10">
      <c r="B112" s="73"/>
      <c r="C112" s="73"/>
      <c r="D112" s="73"/>
      <c r="E112" s="73"/>
      <c r="F112" s="71"/>
      <c r="G112" s="71"/>
      <c r="H112" s="71"/>
      <c r="I112" s="71"/>
      <c r="J112" s="71"/>
    </row>
    <row r="113" spans="2:10">
      <c r="B113" s="73"/>
      <c r="C113" s="73"/>
      <c r="D113" s="73"/>
      <c r="E113" s="73"/>
      <c r="F113" s="71"/>
      <c r="G113" s="71"/>
      <c r="H113" s="71"/>
      <c r="I113" s="71"/>
      <c r="J113" s="71"/>
    </row>
    <row r="114" spans="2:10">
      <c r="B114" s="73"/>
      <c r="C114" s="73"/>
      <c r="D114" s="73"/>
      <c r="E114" s="73"/>
      <c r="F114" s="71"/>
      <c r="G114" s="71"/>
      <c r="H114" s="71"/>
      <c r="I114" s="71"/>
      <c r="J114" s="71"/>
    </row>
    <row r="115" spans="2:10">
      <c r="B115" s="73"/>
      <c r="C115" s="73"/>
      <c r="D115" s="73"/>
      <c r="E115" s="73"/>
      <c r="F115" s="71"/>
      <c r="G115" s="71"/>
      <c r="H115" s="71"/>
      <c r="I115" s="71"/>
      <c r="J115" s="71"/>
    </row>
    <row r="116" spans="2:10">
      <c r="B116" s="73"/>
      <c r="C116" s="73"/>
      <c r="D116" s="73"/>
      <c r="E116" s="73"/>
      <c r="F116" s="71"/>
      <c r="G116" s="71"/>
      <c r="H116" s="71"/>
      <c r="I116" s="71"/>
      <c r="J116" s="71"/>
    </row>
    <row r="117" spans="2:10">
      <c r="B117" s="73"/>
      <c r="C117" s="73"/>
      <c r="D117" s="73"/>
      <c r="E117" s="73"/>
      <c r="F117" s="71"/>
      <c r="G117" s="71"/>
      <c r="H117" s="71"/>
      <c r="I117" s="71"/>
      <c r="J117" s="71"/>
    </row>
    <row r="118" spans="2:10">
      <c r="B118" s="73"/>
      <c r="C118" s="73"/>
      <c r="D118" s="73"/>
      <c r="E118" s="73"/>
      <c r="F118" s="71"/>
      <c r="G118" s="71"/>
      <c r="H118" s="71"/>
      <c r="I118" s="71"/>
      <c r="J118" s="71"/>
    </row>
    <row r="119" spans="2:10">
      <c r="B119" s="73"/>
      <c r="C119" s="73"/>
      <c r="D119" s="73"/>
      <c r="E119" s="73"/>
      <c r="F119" s="71"/>
      <c r="G119" s="71"/>
      <c r="H119" s="71"/>
      <c r="I119" s="71"/>
      <c r="J119" s="71"/>
    </row>
    <row r="120" spans="2:10">
      <c r="B120" s="73"/>
      <c r="C120" s="73"/>
      <c r="D120" s="73"/>
      <c r="E120" s="73"/>
      <c r="F120" s="71"/>
      <c r="G120" s="71"/>
      <c r="H120" s="71"/>
      <c r="I120" s="71"/>
      <c r="J120" s="71"/>
    </row>
    <row r="121" spans="2:10">
      <c r="B121" s="73"/>
      <c r="C121" s="73"/>
      <c r="D121" s="73"/>
      <c r="E121" s="73"/>
      <c r="F121" s="71"/>
      <c r="G121" s="71"/>
      <c r="H121" s="71"/>
      <c r="I121" s="71"/>
      <c r="J121" s="71"/>
    </row>
    <row r="122" spans="2:10">
      <c r="B122" s="73"/>
      <c r="C122" s="73"/>
      <c r="D122" s="73"/>
      <c r="E122" s="73"/>
      <c r="F122" s="71"/>
      <c r="G122" s="71"/>
      <c r="H122" s="71"/>
      <c r="I122" s="71"/>
      <c r="J122" s="71"/>
    </row>
    <row r="123" spans="2:10">
      <c r="B123" s="73"/>
      <c r="C123" s="73"/>
      <c r="D123" s="73"/>
      <c r="E123" s="73"/>
      <c r="F123" s="71"/>
      <c r="G123" s="71"/>
      <c r="H123" s="71"/>
      <c r="I123" s="71"/>
      <c r="J123" s="71"/>
    </row>
    <row r="124" spans="2:10">
      <c r="B124" s="73"/>
      <c r="C124" s="73"/>
      <c r="D124" s="73"/>
      <c r="E124" s="73"/>
      <c r="F124" s="71"/>
      <c r="G124" s="71"/>
      <c r="H124" s="71"/>
      <c r="I124" s="71"/>
      <c r="J124" s="71"/>
    </row>
    <row r="125" spans="2:10">
      <c r="B125" s="73"/>
      <c r="C125" s="73"/>
      <c r="D125" s="73"/>
      <c r="E125" s="73"/>
      <c r="F125" s="71"/>
      <c r="G125" s="71"/>
      <c r="H125" s="71"/>
      <c r="I125" s="71"/>
      <c r="J125" s="71"/>
    </row>
    <row r="126" spans="2:10">
      <c r="B126" s="73"/>
      <c r="C126" s="73"/>
      <c r="D126" s="73"/>
      <c r="E126" s="73"/>
      <c r="F126" s="71"/>
      <c r="G126" s="71"/>
      <c r="H126" s="71"/>
      <c r="I126" s="71"/>
      <c r="J126" s="71"/>
    </row>
    <row r="127" spans="2:10">
      <c r="B127" s="73"/>
      <c r="C127" s="73"/>
      <c r="D127" s="73"/>
      <c r="E127" s="73"/>
      <c r="F127" s="71"/>
      <c r="G127" s="71"/>
      <c r="H127" s="71"/>
      <c r="I127" s="71"/>
      <c r="J127" s="71"/>
    </row>
    <row r="128" spans="2:10">
      <c r="B128" s="73"/>
      <c r="C128" s="73"/>
      <c r="D128" s="73"/>
      <c r="E128" s="73"/>
      <c r="F128" s="71"/>
      <c r="G128" s="71"/>
      <c r="H128" s="71"/>
      <c r="I128" s="71"/>
      <c r="J128" s="71"/>
    </row>
    <row r="129" spans="2:10">
      <c r="B129" s="73"/>
      <c r="C129" s="73"/>
      <c r="D129" s="73"/>
      <c r="E129" s="73"/>
      <c r="F129" s="71"/>
      <c r="G129" s="71"/>
      <c r="H129" s="71"/>
      <c r="I129" s="71"/>
      <c r="J129" s="71"/>
    </row>
    <row r="130" spans="2:10">
      <c r="B130" s="73"/>
      <c r="C130" s="73"/>
      <c r="D130" s="73"/>
      <c r="E130" s="73"/>
      <c r="F130" s="71"/>
      <c r="G130" s="71"/>
      <c r="H130" s="71"/>
      <c r="I130" s="71"/>
      <c r="J130" s="71"/>
    </row>
    <row r="131" spans="2:10">
      <c r="B131" s="73"/>
      <c r="C131" s="73"/>
      <c r="D131" s="73"/>
      <c r="E131" s="73"/>
      <c r="F131" s="71"/>
      <c r="G131" s="71"/>
      <c r="H131" s="71"/>
      <c r="I131" s="71"/>
      <c r="J131" s="71"/>
    </row>
    <row r="132" spans="2:10">
      <c r="B132" s="73"/>
      <c r="C132" s="73"/>
      <c r="D132" s="73"/>
      <c r="E132" s="73"/>
      <c r="F132" s="71"/>
      <c r="G132" s="71"/>
      <c r="H132" s="71"/>
      <c r="I132" s="71"/>
      <c r="J132" s="71"/>
    </row>
    <row r="133" spans="2:10">
      <c r="B133" s="73"/>
      <c r="C133" s="73"/>
      <c r="D133" s="73"/>
      <c r="E133" s="73"/>
      <c r="F133" s="71"/>
      <c r="G133" s="71"/>
      <c r="H133" s="71"/>
      <c r="I133" s="71"/>
      <c r="J133" s="71"/>
    </row>
    <row r="134" spans="2:10">
      <c r="B134" s="73"/>
      <c r="C134" s="73"/>
      <c r="D134" s="73"/>
      <c r="E134" s="73"/>
      <c r="F134" s="71"/>
      <c r="G134" s="71"/>
      <c r="H134" s="71"/>
      <c r="I134" s="71"/>
      <c r="J134" s="71"/>
    </row>
    <row r="135" spans="2:10">
      <c r="B135" s="73"/>
      <c r="C135" s="73"/>
      <c r="D135" s="73"/>
      <c r="E135" s="73"/>
      <c r="F135" s="71"/>
      <c r="G135" s="71"/>
      <c r="H135" s="71"/>
      <c r="I135" s="71"/>
      <c r="J135" s="71"/>
    </row>
    <row r="136" spans="2:10">
      <c r="B136" s="73"/>
      <c r="C136" s="73"/>
      <c r="D136" s="73"/>
      <c r="E136" s="73"/>
      <c r="F136" s="71"/>
      <c r="G136" s="71"/>
      <c r="H136" s="71"/>
      <c r="I136" s="71"/>
      <c r="J136" s="71"/>
    </row>
    <row r="137" spans="2:10">
      <c r="B137" s="73"/>
      <c r="C137" s="73"/>
      <c r="D137" s="73"/>
      <c r="E137" s="73"/>
      <c r="F137" s="71"/>
      <c r="G137" s="71"/>
      <c r="H137" s="71"/>
      <c r="I137" s="71"/>
      <c r="J137" s="71"/>
    </row>
    <row r="138" spans="2:10">
      <c r="B138" s="73"/>
      <c r="C138" s="73"/>
      <c r="D138" s="73"/>
      <c r="E138" s="73"/>
      <c r="F138" s="71"/>
      <c r="G138" s="71"/>
      <c r="H138" s="71"/>
      <c r="I138" s="71"/>
      <c r="J138" s="71"/>
    </row>
    <row r="139" spans="2:10">
      <c r="B139" s="73"/>
      <c r="C139" s="73"/>
      <c r="D139" s="73"/>
      <c r="E139" s="73"/>
      <c r="F139" s="71"/>
      <c r="G139" s="71"/>
      <c r="H139" s="71"/>
      <c r="I139" s="71"/>
      <c r="J139" s="71"/>
    </row>
    <row r="140" spans="2:10">
      <c r="B140" s="73"/>
      <c r="C140" s="73"/>
      <c r="D140" s="73"/>
      <c r="E140" s="73"/>
      <c r="F140" s="71"/>
      <c r="G140" s="71"/>
      <c r="H140" s="71"/>
      <c r="I140" s="71"/>
      <c r="J140" s="71"/>
    </row>
    <row r="141" spans="2:10">
      <c r="B141" s="73"/>
      <c r="C141" s="73"/>
      <c r="D141" s="73"/>
      <c r="E141" s="73"/>
      <c r="F141" s="71"/>
      <c r="G141" s="71"/>
      <c r="H141" s="71"/>
      <c r="I141" s="71"/>
      <c r="J141" s="71"/>
    </row>
    <row r="142" spans="2:10">
      <c r="B142" s="73"/>
      <c r="C142" s="73"/>
      <c r="D142" s="73"/>
      <c r="E142" s="73"/>
      <c r="F142" s="71"/>
      <c r="G142" s="71"/>
      <c r="H142" s="71"/>
      <c r="I142" s="71"/>
      <c r="J142" s="71"/>
    </row>
    <row r="143" spans="2:10">
      <c r="B143" s="73"/>
      <c r="C143" s="73"/>
      <c r="D143" s="73"/>
      <c r="E143" s="73"/>
      <c r="F143" s="71"/>
      <c r="G143" s="71"/>
      <c r="H143" s="71"/>
      <c r="I143" s="71"/>
      <c r="J143" s="71"/>
    </row>
    <row r="144" spans="2:10">
      <c r="B144" s="73"/>
      <c r="C144" s="73"/>
      <c r="D144" s="73"/>
      <c r="E144" s="73"/>
      <c r="F144" s="71"/>
      <c r="G144" s="71"/>
      <c r="H144" s="71"/>
      <c r="I144" s="71"/>
      <c r="J144" s="71"/>
    </row>
    <row r="145" spans="2:10">
      <c r="B145" s="73"/>
      <c r="C145" s="73"/>
      <c r="D145" s="73"/>
      <c r="E145" s="73"/>
      <c r="F145" s="71"/>
      <c r="G145" s="71"/>
      <c r="H145" s="71"/>
      <c r="I145" s="71"/>
      <c r="J145" s="71"/>
    </row>
    <row r="146" spans="2:10">
      <c r="B146" s="73"/>
      <c r="C146" s="73"/>
      <c r="D146" s="73"/>
      <c r="E146" s="73"/>
      <c r="F146" s="71"/>
      <c r="G146" s="71"/>
      <c r="H146" s="71"/>
      <c r="I146" s="71"/>
      <c r="J146" s="71"/>
    </row>
    <row r="147" spans="2:10">
      <c r="B147" s="73"/>
      <c r="C147" s="73"/>
      <c r="D147" s="73"/>
      <c r="E147" s="73"/>
      <c r="F147" s="71"/>
      <c r="G147" s="71"/>
      <c r="H147" s="71"/>
      <c r="I147" s="71"/>
      <c r="J147" s="71"/>
    </row>
    <row r="148" spans="2:10">
      <c r="B148" s="73"/>
      <c r="C148" s="73"/>
      <c r="D148" s="73"/>
      <c r="E148" s="73"/>
      <c r="F148" s="71"/>
      <c r="G148" s="71"/>
      <c r="H148" s="71"/>
      <c r="I148" s="71"/>
      <c r="J148" s="71"/>
    </row>
    <row r="149" spans="2:10">
      <c r="B149" s="73"/>
      <c r="C149" s="73"/>
      <c r="D149" s="73"/>
      <c r="E149" s="73"/>
      <c r="F149" s="71"/>
      <c r="G149" s="71"/>
      <c r="H149" s="71"/>
      <c r="I149" s="71"/>
      <c r="J149" s="71"/>
    </row>
    <row r="150" spans="2:10">
      <c r="B150" s="73"/>
      <c r="C150" s="73"/>
      <c r="D150" s="73"/>
      <c r="E150" s="73"/>
      <c r="F150" s="71"/>
      <c r="G150" s="71"/>
      <c r="H150" s="71"/>
      <c r="I150" s="71"/>
      <c r="J150" s="71"/>
    </row>
    <row r="151" spans="2:10">
      <c r="B151" s="73"/>
      <c r="C151" s="73"/>
      <c r="D151" s="73"/>
      <c r="E151" s="73"/>
      <c r="F151" s="71"/>
      <c r="G151" s="71"/>
      <c r="H151" s="71"/>
      <c r="I151" s="71"/>
      <c r="J151" s="71"/>
    </row>
    <row r="152" spans="2:10">
      <c r="B152" s="73"/>
      <c r="C152" s="73"/>
      <c r="D152" s="73"/>
      <c r="E152" s="73"/>
      <c r="F152" s="71"/>
      <c r="G152" s="71"/>
      <c r="H152" s="71"/>
      <c r="I152" s="71"/>
      <c r="J152" s="71"/>
    </row>
    <row r="153" spans="2:10">
      <c r="B153" s="73"/>
      <c r="C153" s="73"/>
      <c r="D153" s="73"/>
      <c r="E153" s="73"/>
      <c r="F153" s="71"/>
      <c r="G153" s="71"/>
      <c r="H153" s="71"/>
      <c r="I153" s="71"/>
      <c r="J153" s="71"/>
    </row>
    <row r="154" spans="2:10">
      <c r="B154" s="73"/>
      <c r="C154" s="73"/>
      <c r="D154" s="73"/>
      <c r="E154" s="73"/>
      <c r="F154" s="71"/>
      <c r="G154" s="71"/>
      <c r="H154" s="71"/>
      <c r="I154" s="71"/>
      <c r="J154" s="71"/>
    </row>
    <row r="155" spans="2:10">
      <c r="B155" s="73"/>
      <c r="C155" s="73"/>
      <c r="D155" s="73"/>
      <c r="E155" s="73"/>
      <c r="F155" s="71"/>
      <c r="G155" s="71"/>
      <c r="H155" s="71"/>
      <c r="I155" s="71"/>
      <c r="J155" s="71"/>
    </row>
    <row r="156" spans="2:10">
      <c r="B156" s="73"/>
      <c r="C156" s="73"/>
      <c r="D156" s="73"/>
      <c r="E156" s="73"/>
      <c r="F156" s="71"/>
      <c r="G156" s="71"/>
      <c r="H156" s="71"/>
      <c r="I156" s="71"/>
      <c r="J156" s="71"/>
    </row>
    <row r="157" spans="2:10">
      <c r="B157" s="73"/>
      <c r="C157" s="73"/>
      <c r="D157" s="73"/>
      <c r="E157" s="73"/>
      <c r="F157" s="71"/>
      <c r="G157" s="71"/>
      <c r="H157" s="71"/>
      <c r="I157" s="71"/>
      <c r="J157" s="71"/>
    </row>
    <row r="158" spans="2:10">
      <c r="B158" s="73"/>
      <c r="C158" s="73"/>
      <c r="D158" s="73"/>
      <c r="E158" s="73"/>
      <c r="F158" s="71"/>
      <c r="G158" s="71"/>
      <c r="H158" s="71"/>
      <c r="I158" s="71"/>
      <c r="J158" s="71"/>
    </row>
    <row r="159" spans="2:10">
      <c r="B159" s="73"/>
      <c r="C159" s="73"/>
      <c r="D159" s="73"/>
      <c r="E159" s="73"/>
      <c r="F159" s="71"/>
      <c r="G159" s="71"/>
      <c r="H159" s="71"/>
      <c r="I159" s="71"/>
      <c r="J159" s="71"/>
    </row>
    <row r="160" spans="2:10">
      <c r="B160" s="73"/>
      <c r="C160" s="73"/>
      <c r="D160" s="73"/>
      <c r="E160" s="73"/>
      <c r="F160" s="71"/>
      <c r="G160" s="71"/>
      <c r="H160" s="71"/>
      <c r="I160" s="71"/>
      <c r="J160" s="71"/>
    </row>
    <row r="161" spans="2:10">
      <c r="B161" s="73"/>
      <c r="C161" s="73"/>
      <c r="D161" s="73"/>
      <c r="E161" s="73"/>
      <c r="F161" s="71"/>
      <c r="G161" s="71"/>
      <c r="H161" s="71"/>
      <c r="I161" s="71"/>
      <c r="J161" s="71"/>
    </row>
    <row r="162" spans="2:10">
      <c r="B162" s="73"/>
      <c r="C162" s="73"/>
      <c r="D162" s="73"/>
      <c r="E162" s="73"/>
      <c r="F162" s="71"/>
      <c r="G162" s="71"/>
      <c r="H162" s="71"/>
      <c r="I162" s="71"/>
      <c r="J162" s="71"/>
    </row>
    <row r="163" spans="2:10">
      <c r="B163" s="73"/>
      <c r="C163" s="73"/>
      <c r="D163" s="73"/>
      <c r="E163" s="73"/>
      <c r="F163" s="71"/>
      <c r="G163" s="71"/>
      <c r="H163" s="71"/>
      <c r="I163" s="71"/>
      <c r="J163" s="71"/>
    </row>
    <row r="164" spans="2:10">
      <c r="B164" s="73"/>
      <c r="C164" s="73"/>
      <c r="D164" s="73"/>
      <c r="E164" s="73"/>
      <c r="F164" s="71"/>
      <c r="G164" s="71"/>
      <c r="H164" s="71"/>
      <c r="I164" s="71"/>
      <c r="J164" s="71"/>
    </row>
    <row r="165" spans="2:10">
      <c r="B165" s="73"/>
      <c r="C165" s="73"/>
      <c r="D165" s="73"/>
      <c r="E165" s="73"/>
      <c r="F165" s="71"/>
      <c r="G165" s="71"/>
      <c r="H165" s="71"/>
      <c r="I165" s="71"/>
      <c r="J165" s="71"/>
    </row>
    <row r="166" spans="2:10">
      <c r="B166" s="73"/>
      <c r="C166" s="73"/>
      <c r="D166" s="73"/>
      <c r="E166" s="73"/>
      <c r="F166" s="71"/>
      <c r="G166" s="71"/>
      <c r="H166" s="71"/>
      <c r="I166" s="71"/>
      <c r="J166" s="71"/>
    </row>
    <row r="167" spans="2:10">
      <c r="B167" s="73"/>
      <c r="C167" s="73"/>
      <c r="D167" s="73"/>
      <c r="E167" s="73"/>
      <c r="F167" s="71"/>
      <c r="G167" s="71"/>
      <c r="H167" s="71"/>
      <c r="I167" s="71"/>
      <c r="J167" s="71"/>
    </row>
    <row r="168" spans="2:10">
      <c r="B168" s="73"/>
      <c r="C168" s="73"/>
      <c r="D168" s="73"/>
      <c r="E168" s="73"/>
      <c r="F168" s="71"/>
      <c r="G168" s="71"/>
      <c r="H168" s="71"/>
      <c r="I168" s="71"/>
      <c r="J168" s="71"/>
    </row>
    <row r="169" spans="2:10">
      <c r="B169" s="73"/>
      <c r="C169" s="73"/>
      <c r="D169" s="73"/>
      <c r="E169" s="73"/>
      <c r="F169" s="71"/>
      <c r="G169" s="71"/>
      <c r="H169" s="71"/>
      <c r="I169" s="71"/>
      <c r="J169" s="71"/>
    </row>
    <row r="170" spans="2:10">
      <c r="B170" s="73"/>
      <c r="C170" s="73"/>
      <c r="D170" s="73"/>
      <c r="E170" s="73"/>
      <c r="F170" s="71"/>
      <c r="G170" s="71"/>
      <c r="H170" s="71"/>
      <c r="I170" s="71"/>
      <c r="J170" s="71"/>
    </row>
    <row r="171" spans="2:10">
      <c r="B171" s="73"/>
      <c r="C171" s="73"/>
      <c r="D171" s="73"/>
      <c r="E171" s="73"/>
      <c r="F171" s="71"/>
      <c r="G171" s="71"/>
      <c r="H171" s="71"/>
      <c r="I171" s="71"/>
      <c r="J171" s="71"/>
    </row>
    <row r="172" spans="2:10">
      <c r="B172" s="73"/>
      <c r="C172" s="73"/>
      <c r="D172" s="73"/>
      <c r="E172" s="73"/>
      <c r="F172" s="71"/>
      <c r="G172" s="71"/>
      <c r="H172" s="71"/>
      <c r="I172" s="71"/>
      <c r="J172" s="71"/>
    </row>
    <row r="173" spans="2:10">
      <c r="B173" s="73"/>
      <c r="C173" s="73"/>
      <c r="D173" s="73"/>
      <c r="E173" s="73"/>
      <c r="F173" s="71"/>
      <c r="G173" s="71"/>
      <c r="H173" s="71"/>
      <c r="I173" s="71"/>
      <c r="J173" s="71"/>
    </row>
    <row r="174" spans="2:10">
      <c r="B174" s="73"/>
      <c r="C174" s="73"/>
      <c r="D174" s="73"/>
      <c r="E174" s="73"/>
      <c r="F174" s="71"/>
      <c r="G174" s="71"/>
      <c r="H174" s="71"/>
      <c r="I174" s="71"/>
      <c r="J174" s="71"/>
    </row>
    <row r="175" spans="2:10">
      <c r="B175" s="73"/>
      <c r="C175" s="73"/>
      <c r="D175" s="73"/>
      <c r="E175" s="73"/>
      <c r="F175" s="71"/>
      <c r="G175" s="71"/>
      <c r="H175" s="71"/>
      <c r="I175" s="71"/>
      <c r="J175" s="71"/>
    </row>
    <row r="176" spans="2:10">
      <c r="B176" s="73"/>
      <c r="C176" s="73"/>
      <c r="D176" s="73"/>
      <c r="E176" s="73"/>
      <c r="F176" s="71"/>
      <c r="G176" s="71"/>
      <c r="H176" s="71"/>
      <c r="I176" s="71"/>
      <c r="J176" s="71"/>
    </row>
    <row r="177" spans="2:10">
      <c r="B177" s="73"/>
      <c r="C177" s="73"/>
      <c r="D177" s="73"/>
      <c r="E177" s="73"/>
      <c r="F177" s="71"/>
      <c r="G177" s="71"/>
      <c r="H177" s="71"/>
      <c r="I177" s="71"/>
      <c r="J177" s="71"/>
    </row>
    <row r="178" spans="2:10">
      <c r="B178" s="73"/>
      <c r="C178" s="73"/>
      <c r="D178" s="73"/>
      <c r="E178" s="73"/>
      <c r="F178" s="71"/>
      <c r="G178" s="71"/>
      <c r="H178" s="71"/>
      <c r="I178" s="71"/>
      <c r="J178" s="71"/>
    </row>
    <row r="179" spans="2:10">
      <c r="B179" s="73"/>
      <c r="C179" s="73"/>
      <c r="D179" s="73"/>
      <c r="E179" s="73"/>
      <c r="F179" s="71"/>
      <c r="G179" s="71"/>
      <c r="H179" s="71"/>
      <c r="I179" s="71"/>
      <c r="J179" s="71"/>
    </row>
    <row r="180" spans="2:10">
      <c r="B180" s="73"/>
      <c r="C180" s="73"/>
      <c r="D180" s="73"/>
      <c r="E180" s="73"/>
      <c r="F180" s="71"/>
      <c r="G180" s="71"/>
      <c r="H180" s="71"/>
      <c r="I180" s="71"/>
      <c r="J180" s="71"/>
    </row>
    <row r="181" spans="2:10">
      <c r="B181" s="73"/>
      <c r="C181" s="73"/>
      <c r="D181" s="73"/>
      <c r="E181" s="73"/>
      <c r="F181" s="71"/>
      <c r="G181" s="71"/>
      <c r="H181" s="71"/>
      <c r="I181" s="71"/>
      <c r="J181" s="71"/>
    </row>
    <row r="182" spans="2:10">
      <c r="B182" s="73"/>
      <c r="C182" s="73"/>
      <c r="D182" s="73"/>
      <c r="E182" s="73"/>
      <c r="F182" s="71"/>
      <c r="G182" s="71"/>
      <c r="H182" s="71"/>
      <c r="I182" s="71"/>
      <c r="J182" s="71"/>
    </row>
    <row r="183" spans="2:10">
      <c r="B183" s="73"/>
      <c r="C183" s="73"/>
      <c r="D183" s="73"/>
      <c r="E183" s="73"/>
      <c r="F183" s="71"/>
      <c r="G183" s="71"/>
      <c r="H183" s="71"/>
      <c r="I183" s="71"/>
      <c r="J183" s="71"/>
    </row>
    <row r="184" spans="2:10">
      <c r="B184" s="73"/>
      <c r="C184" s="73"/>
      <c r="D184" s="73"/>
      <c r="E184" s="73"/>
      <c r="F184" s="71"/>
      <c r="G184" s="71"/>
      <c r="H184" s="71"/>
      <c r="I184" s="71"/>
      <c r="J184" s="71"/>
    </row>
    <row r="185" spans="2:10">
      <c r="B185" s="73"/>
      <c r="C185" s="73"/>
      <c r="D185" s="73"/>
      <c r="E185" s="73"/>
      <c r="F185" s="71"/>
      <c r="G185" s="71"/>
      <c r="H185" s="71"/>
      <c r="I185" s="71"/>
      <c r="J185" s="71"/>
    </row>
    <row r="186" spans="2:10">
      <c r="B186" s="73"/>
      <c r="C186" s="73"/>
      <c r="D186" s="73"/>
      <c r="E186" s="73"/>
      <c r="F186" s="71"/>
      <c r="G186" s="71"/>
      <c r="H186" s="71"/>
      <c r="I186" s="71"/>
      <c r="J186" s="71"/>
    </row>
    <row r="187" spans="2:10">
      <c r="B187" s="73"/>
      <c r="C187" s="73"/>
      <c r="D187" s="73"/>
      <c r="E187" s="73"/>
      <c r="F187" s="71"/>
      <c r="G187" s="71"/>
      <c r="H187" s="71"/>
      <c r="I187" s="71"/>
      <c r="J187" s="71"/>
    </row>
    <row r="188" spans="2:10">
      <c r="B188" s="73"/>
      <c r="C188" s="73"/>
      <c r="D188" s="73"/>
      <c r="E188" s="73"/>
      <c r="F188" s="71"/>
      <c r="G188" s="71"/>
      <c r="H188" s="71"/>
      <c r="I188" s="71"/>
      <c r="J188" s="71"/>
    </row>
    <row r="189" spans="2:10" ht="14.25">
      <c r="B189" s="75"/>
      <c r="C189" s="75"/>
      <c r="D189" s="75"/>
      <c r="E189" s="75"/>
      <c r="F189" s="76"/>
      <c r="G189" s="76"/>
      <c r="H189" s="76"/>
      <c r="I189" s="76"/>
      <c r="J189" s="76"/>
    </row>
    <row r="190" spans="2:10" ht="14.25">
      <c r="B190" s="75"/>
      <c r="C190" s="75"/>
      <c r="D190" s="75"/>
      <c r="E190" s="75"/>
      <c r="F190" s="76"/>
      <c r="G190" s="76"/>
      <c r="H190" s="76"/>
      <c r="I190" s="76"/>
      <c r="J190" s="76"/>
    </row>
    <row r="191" spans="2:10" ht="14.25">
      <c r="B191" s="75"/>
      <c r="C191" s="75"/>
      <c r="D191" s="75"/>
      <c r="E191" s="75"/>
      <c r="F191" s="76"/>
      <c r="G191" s="76"/>
      <c r="H191" s="76"/>
      <c r="I191" s="76"/>
      <c r="J191" s="76"/>
    </row>
    <row r="192" spans="2:10" ht="14.25">
      <c r="B192" s="75"/>
      <c r="C192" s="75"/>
      <c r="D192" s="75"/>
      <c r="E192" s="75"/>
      <c r="F192" s="76"/>
      <c r="G192" s="76"/>
      <c r="H192" s="76"/>
      <c r="I192" s="76"/>
      <c r="J192" s="76"/>
    </row>
    <row r="193" spans="2:10" ht="14.25">
      <c r="B193" s="75"/>
      <c r="C193" s="75"/>
      <c r="D193" s="75"/>
      <c r="E193" s="75"/>
      <c r="F193" s="76"/>
      <c r="G193" s="76"/>
      <c r="H193" s="76"/>
      <c r="I193" s="76"/>
      <c r="J193" s="76"/>
    </row>
    <row r="194" spans="2:10" ht="14.25">
      <c r="B194" s="75"/>
      <c r="C194" s="75"/>
      <c r="D194" s="75"/>
      <c r="E194" s="75"/>
      <c r="F194" s="76"/>
      <c r="G194" s="76"/>
      <c r="H194" s="76"/>
      <c r="I194" s="76"/>
      <c r="J194" s="76"/>
    </row>
    <row r="195" spans="2:10" ht="14.25">
      <c r="B195" s="75"/>
      <c r="C195" s="75"/>
      <c r="D195" s="75"/>
      <c r="E195" s="75"/>
      <c r="F195" s="76"/>
      <c r="G195" s="76"/>
      <c r="H195" s="76"/>
      <c r="I195" s="76"/>
      <c r="J195" s="76"/>
    </row>
    <row r="196" spans="2:10" ht="14.25">
      <c r="B196" s="75"/>
      <c r="C196" s="75"/>
      <c r="D196" s="75"/>
      <c r="E196" s="75"/>
      <c r="F196" s="76"/>
      <c r="G196" s="76"/>
      <c r="H196" s="76"/>
      <c r="I196" s="76"/>
      <c r="J196" s="76"/>
    </row>
    <row r="197" spans="2:10" ht="14.25">
      <c r="B197" s="75"/>
      <c r="C197" s="75"/>
      <c r="D197" s="75"/>
      <c r="E197" s="75"/>
      <c r="F197" s="76"/>
      <c r="G197" s="76"/>
      <c r="H197" s="76"/>
      <c r="I197" s="76"/>
      <c r="J197" s="76"/>
    </row>
    <row r="198" spans="2:10" ht="14.25">
      <c r="B198" s="75"/>
      <c r="C198" s="75"/>
      <c r="D198" s="75"/>
      <c r="E198" s="75"/>
      <c r="F198" s="76"/>
      <c r="G198" s="76"/>
      <c r="H198" s="76"/>
      <c r="I198" s="76"/>
      <c r="J198" s="76"/>
    </row>
    <row r="199" spans="2:10" ht="14.25">
      <c r="B199" s="75"/>
      <c r="C199" s="75"/>
      <c r="D199" s="75"/>
      <c r="E199" s="75"/>
      <c r="F199" s="76"/>
      <c r="G199" s="76"/>
      <c r="H199" s="76"/>
      <c r="I199" s="76"/>
      <c r="J199" s="76"/>
    </row>
    <row r="200" spans="2:10" ht="14.25">
      <c r="B200" s="75"/>
      <c r="C200" s="75"/>
      <c r="D200" s="75"/>
      <c r="E200" s="75"/>
      <c r="F200" s="76"/>
      <c r="G200" s="76"/>
      <c r="H200" s="76"/>
      <c r="I200" s="76"/>
      <c r="J200" s="76"/>
    </row>
    <row r="201" spans="2:10" ht="14.25">
      <c r="B201" s="75"/>
      <c r="C201" s="75"/>
      <c r="D201" s="75"/>
      <c r="E201" s="75"/>
      <c r="F201" s="76"/>
      <c r="G201" s="76"/>
      <c r="H201" s="76"/>
      <c r="I201" s="76"/>
      <c r="J201" s="76"/>
    </row>
    <row r="202" spans="2:10" ht="14.25">
      <c r="B202" s="75"/>
      <c r="C202" s="75"/>
      <c r="D202" s="75"/>
      <c r="E202" s="75"/>
      <c r="F202" s="76"/>
      <c r="G202" s="76"/>
      <c r="H202" s="76"/>
      <c r="I202" s="76"/>
      <c r="J202" s="76"/>
    </row>
    <row r="203" spans="2:10" ht="14.25">
      <c r="B203" s="75"/>
      <c r="C203" s="75"/>
      <c r="D203" s="75"/>
      <c r="E203" s="75"/>
      <c r="F203" s="76"/>
      <c r="G203" s="76"/>
      <c r="H203" s="76"/>
      <c r="I203" s="76"/>
      <c r="J203" s="76"/>
    </row>
    <row r="204" spans="2:10" ht="14.25">
      <c r="B204" s="75"/>
      <c r="C204" s="75"/>
      <c r="D204" s="75"/>
      <c r="E204" s="75"/>
      <c r="F204" s="76"/>
      <c r="G204" s="76"/>
      <c r="H204" s="76"/>
      <c r="I204" s="76"/>
      <c r="J204" s="76"/>
    </row>
    <row r="205" spans="2:10" ht="14.25">
      <c r="B205" s="75"/>
      <c r="C205" s="75"/>
      <c r="D205" s="75"/>
      <c r="E205" s="75"/>
      <c r="F205" s="76"/>
      <c r="G205" s="76"/>
      <c r="H205" s="76"/>
      <c r="I205" s="76"/>
      <c r="J205" s="76"/>
    </row>
    <row r="206" spans="2:10" ht="14.25">
      <c r="B206" s="75"/>
      <c r="C206" s="75"/>
      <c r="D206" s="75"/>
      <c r="E206" s="75"/>
      <c r="F206" s="76"/>
      <c r="G206" s="76"/>
      <c r="H206" s="76"/>
      <c r="I206" s="76"/>
      <c r="J206" s="76"/>
    </row>
    <row r="207" spans="2:10" ht="14.25">
      <c r="B207" s="75"/>
      <c r="C207" s="75"/>
      <c r="D207" s="75"/>
      <c r="E207" s="75"/>
      <c r="F207" s="76"/>
      <c r="G207" s="76"/>
      <c r="H207" s="76"/>
      <c r="I207" s="76"/>
      <c r="J207" s="76"/>
    </row>
    <row r="208" spans="2:10" ht="14.25">
      <c r="B208" s="75"/>
      <c r="C208" s="75"/>
      <c r="D208" s="75"/>
      <c r="E208" s="75"/>
      <c r="F208" s="76"/>
      <c r="G208" s="76"/>
      <c r="H208" s="76"/>
      <c r="I208" s="76"/>
      <c r="J208" s="76"/>
    </row>
    <row r="209" spans="2:10" ht="14.25">
      <c r="B209" s="75"/>
      <c r="C209" s="75"/>
      <c r="D209" s="75"/>
      <c r="E209" s="75"/>
      <c r="F209" s="76"/>
      <c r="G209" s="76"/>
      <c r="H209" s="76"/>
      <c r="I209" s="76"/>
      <c r="J209" s="76"/>
    </row>
    <row r="210" spans="2:10" ht="14.25">
      <c r="B210" s="75"/>
      <c r="C210" s="75"/>
      <c r="D210" s="75"/>
      <c r="E210" s="75"/>
      <c r="F210" s="76"/>
      <c r="G210" s="76"/>
      <c r="H210" s="76"/>
      <c r="I210" s="76"/>
      <c r="J210" s="76"/>
    </row>
    <row r="211" spans="2:10" ht="14.25">
      <c r="B211" s="75"/>
      <c r="C211" s="75"/>
      <c r="D211" s="75"/>
      <c r="E211" s="75"/>
      <c r="F211" s="76"/>
      <c r="G211" s="76"/>
      <c r="H211" s="76"/>
      <c r="I211" s="76"/>
      <c r="J211" s="76"/>
    </row>
    <row r="212" spans="2:10" ht="14.25">
      <c r="B212" s="75"/>
      <c r="C212" s="75"/>
      <c r="D212" s="75"/>
      <c r="E212" s="75"/>
      <c r="F212" s="76"/>
      <c r="G212" s="76"/>
      <c r="H212" s="76"/>
      <c r="I212" s="76"/>
      <c r="J212" s="76"/>
    </row>
    <row r="213" spans="2:10" ht="14.25">
      <c r="B213" s="75"/>
      <c r="C213" s="75"/>
      <c r="D213" s="75"/>
      <c r="E213" s="75"/>
      <c r="F213" s="76"/>
      <c r="G213" s="76"/>
      <c r="H213" s="76"/>
      <c r="I213" s="76"/>
      <c r="J213" s="76"/>
    </row>
    <row r="214" spans="2:10" ht="14.25">
      <c r="B214" s="75"/>
      <c r="C214" s="75"/>
      <c r="D214" s="75"/>
      <c r="E214" s="75"/>
      <c r="F214" s="76"/>
      <c r="G214" s="76"/>
      <c r="H214" s="76"/>
      <c r="I214" s="76"/>
      <c r="J214" s="76"/>
    </row>
    <row r="215" spans="2:10" ht="14.25">
      <c r="B215" s="75"/>
      <c r="C215" s="75"/>
      <c r="D215" s="75"/>
      <c r="E215" s="75"/>
      <c r="F215" s="76"/>
      <c r="G215" s="76"/>
      <c r="H215" s="76"/>
      <c r="I215" s="76"/>
      <c r="J215" s="76"/>
    </row>
    <row r="216" spans="2:10" ht="14.25">
      <c r="B216" s="75"/>
      <c r="C216" s="75"/>
      <c r="D216" s="75"/>
      <c r="E216" s="75"/>
      <c r="F216" s="76"/>
      <c r="G216" s="76"/>
      <c r="H216" s="76"/>
      <c r="I216" s="76"/>
      <c r="J216" s="76"/>
    </row>
    <row r="217" spans="2:10" ht="14.25">
      <c r="B217" s="75"/>
      <c r="C217" s="75"/>
      <c r="D217" s="75"/>
      <c r="E217" s="75"/>
      <c r="F217" s="76"/>
      <c r="G217" s="76"/>
      <c r="H217" s="76"/>
      <c r="I217" s="76"/>
      <c r="J217" s="76"/>
    </row>
    <row r="218" spans="2:10" ht="14.25">
      <c r="B218" s="75"/>
      <c r="C218" s="75"/>
      <c r="D218" s="75"/>
      <c r="E218" s="75"/>
      <c r="F218" s="76"/>
      <c r="G218" s="76"/>
      <c r="H218" s="76"/>
      <c r="I218" s="76"/>
      <c r="J218" s="76"/>
    </row>
    <row r="219" spans="2:10" ht="14.25">
      <c r="B219" s="75"/>
      <c r="C219" s="75"/>
      <c r="D219" s="75"/>
      <c r="E219" s="75"/>
      <c r="F219" s="76"/>
      <c r="G219" s="76"/>
      <c r="H219" s="76"/>
      <c r="I219" s="76"/>
      <c r="J219" s="76"/>
    </row>
    <row r="220" spans="2:10" ht="14.25">
      <c r="B220" s="75"/>
      <c r="C220" s="75"/>
      <c r="D220" s="75"/>
      <c r="E220" s="75"/>
      <c r="F220" s="76"/>
      <c r="G220" s="76"/>
      <c r="H220" s="76"/>
      <c r="I220" s="76"/>
      <c r="J220" s="76"/>
    </row>
    <row r="221" spans="2:10" ht="14.25">
      <c r="B221" s="75"/>
      <c r="C221" s="75"/>
      <c r="D221" s="75"/>
      <c r="E221" s="75"/>
      <c r="F221" s="76"/>
      <c r="G221" s="76"/>
      <c r="H221" s="76"/>
      <c r="I221" s="76"/>
      <c r="J221" s="76"/>
    </row>
    <row r="222" spans="2:10" ht="14.25">
      <c r="B222" s="75"/>
      <c r="C222" s="75"/>
      <c r="D222" s="75"/>
      <c r="E222" s="75"/>
      <c r="F222" s="76"/>
      <c r="G222" s="76"/>
      <c r="H222" s="76"/>
      <c r="I222" s="76"/>
      <c r="J222" s="76"/>
    </row>
    <row r="223" spans="2:10" ht="14.25">
      <c r="B223" s="75"/>
      <c r="C223" s="75"/>
      <c r="D223" s="75"/>
      <c r="E223" s="75"/>
      <c r="F223" s="76"/>
      <c r="G223" s="76"/>
      <c r="H223" s="76"/>
      <c r="I223" s="76"/>
      <c r="J223" s="76"/>
    </row>
    <row r="224" spans="2:10" ht="14.25">
      <c r="B224" s="75"/>
      <c r="C224" s="75"/>
      <c r="D224" s="75"/>
      <c r="E224" s="75"/>
      <c r="F224" s="76"/>
      <c r="G224" s="76"/>
      <c r="H224" s="76"/>
      <c r="I224" s="76"/>
      <c r="J224" s="76"/>
    </row>
    <row r="225" spans="2:10" ht="14.25">
      <c r="B225" s="75"/>
      <c r="C225" s="75"/>
      <c r="D225" s="75"/>
      <c r="E225" s="75"/>
      <c r="F225" s="76"/>
      <c r="G225" s="76"/>
      <c r="H225" s="76"/>
      <c r="I225" s="76"/>
      <c r="J225" s="76"/>
    </row>
    <row r="226" spans="2:10" ht="14.25">
      <c r="B226" s="75"/>
      <c r="C226" s="75"/>
      <c r="D226" s="75"/>
      <c r="E226" s="75"/>
      <c r="F226" s="76"/>
      <c r="G226" s="76"/>
      <c r="H226" s="76"/>
      <c r="I226" s="76"/>
      <c r="J226" s="76"/>
    </row>
    <row r="227" spans="2:10" ht="14.25">
      <c r="B227" s="75"/>
      <c r="C227" s="75"/>
      <c r="D227" s="75"/>
      <c r="E227" s="75"/>
      <c r="F227" s="76"/>
      <c r="G227" s="76"/>
      <c r="H227" s="76"/>
      <c r="I227" s="76"/>
      <c r="J227" s="76"/>
    </row>
    <row r="228" spans="2:10" ht="14.25">
      <c r="B228" s="75"/>
      <c r="C228" s="75"/>
      <c r="D228" s="75"/>
      <c r="E228" s="75"/>
      <c r="F228" s="76"/>
      <c r="G228" s="76"/>
      <c r="H228" s="76"/>
      <c r="I228" s="76"/>
      <c r="J228" s="76"/>
    </row>
    <row r="229" spans="2:10" ht="14.25">
      <c r="B229" s="75"/>
      <c r="C229" s="75"/>
      <c r="D229" s="75"/>
      <c r="E229" s="75"/>
      <c r="F229" s="76"/>
      <c r="G229" s="76"/>
      <c r="H229" s="76"/>
      <c r="I229" s="76"/>
      <c r="J229" s="76"/>
    </row>
    <row r="230" spans="2:10" ht="14.25">
      <c r="B230" s="75"/>
      <c r="C230" s="75"/>
      <c r="D230" s="75"/>
      <c r="E230" s="75"/>
      <c r="F230" s="76"/>
      <c r="G230" s="76"/>
      <c r="H230" s="76"/>
      <c r="I230" s="76"/>
      <c r="J230" s="76"/>
    </row>
    <row r="231" spans="2:10" ht="14.25">
      <c r="B231" s="75"/>
      <c r="C231" s="75"/>
      <c r="D231" s="75"/>
      <c r="E231" s="75"/>
      <c r="F231" s="76"/>
      <c r="G231" s="76"/>
      <c r="H231" s="76"/>
      <c r="I231" s="76"/>
      <c r="J231" s="76"/>
    </row>
    <row r="232" spans="2:10" ht="14.25">
      <c r="B232" s="75"/>
      <c r="C232" s="75"/>
      <c r="D232" s="75"/>
      <c r="E232" s="75"/>
      <c r="F232" s="76"/>
      <c r="G232" s="76"/>
      <c r="H232" s="76"/>
      <c r="I232" s="76"/>
      <c r="J232" s="76"/>
    </row>
    <row r="233" spans="2:10" ht="14.25">
      <c r="B233" s="75"/>
      <c r="C233" s="75"/>
      <c r="D233" s="75"/>
      <c r="E233" s="75"/>
      <c r="F233" s="76"/>
      <c r="G233" s="76"/>
      <c r="H233" s="76"/>
      <c r="I233" s="76"/>
      <c r="J233" s="76"/>
    </row>
    <row r="234" spans="2:10" ht="14.25">
      <c r="B234" s="75"/>
      <c r="C234" s="75"/>
      <c r="D234" s="75"/>
      <c r="E234" s="75"/>
      <c r="F234" s="76"/>
      <c r="G234" s="76"/>
      <c r="H234" s="76"/>
      <c r="I234" s="76"/>
      <c r="J234" s="76"/>
    </row>
    <row r="235" spans="2:10" ht="14.25">
      <c r="B235" s="75"/>
      <c r="C235" s="75"/>
      <c r="D235" s="75"/>
      <c r="E235" s="75"/>
      <c r="F235" s="76"/>
      <c r="G235" s="76"/>
      <c r="H235" s="76"/>
      <c r="I235" s="76"/>
      <c r="J235" s="76"/>
    </row>
    <row r="236" spans="2:10" ht="14.25">
      <c r="B236" s="75"/>
      <c r="C236" s="75"/>
      <c r="D236" s="75"/>
      <c r="E236" s="75"/>
      <c r="F236" s="76"/>
      <c r="G236" s="76"/>
      <c r="H236" s="76"/>
      <c r="I236" s="76"/>
      <c r="J236" s="76"/>
    </row>
    <row r="237" spans="2:10" ht="14.25">
      <c r="B237" s="75"/>
      <c r="C237" s="75"/>
      <c r="D237" s="75"/>
      <c r="E237" s="75"/>
      <c r="F237" s="76"/>
      <c r="G237" s="76"/>
      <c r="H237" s="76"/>
      <c r="I237" s="76"/>
      <c r="J237" s="76"/>
    </row>
    <row r="238" spans="2:10" ht="14.25">
      <c r="B238" s="75"/>
      <c r="C238" s="75"/>
      <c r="D238" s="75"/>
      <c r="E238" s="75"/>
      <c r="F238" s="76"/>
      <c r="G238" s="76"/>
      <c r="H238" s="76"/>
      <c r="I238" s="76"/>
      <c r="J238" s="76"/>
    </row>
    <row r="239" spans="2:10" ht="14.25">
      <c r="B239" s="75"/>
      <c r="C239" s="75"/>
      <c r="D239" s="75"/>
      <c r="E239" s="75"/>
      <c r="F239" s="76"/>
      <c r="G239" s="76"/>
      <c r="H239" s="76"/>
      <c r="I239" s="76"/>
      <c r="J239" s="76"/>
    </row>
    <row r="240" spans="2:10" ht="14.25">
      <c r="B240" s="75"/>
      <c r="C240" s="75"/>
      <c r="D240" s="75"/>
      <c r="E240" s="75"/>
      <c r="F240" s="76"/>
      <c r="G240" s="76"/>
      <c r="H240" s="76"/>
      <c r="I240" s="76"/>
      <c r="J240" s="76"/>
    </row>
    <row r="241" spans="2:10" ht="14.25">
      <c r="B241" s="75"/>
      <c r="C241" s="75"/>
      <c r="D241" s="75"/>
      <c r="E241" s="75"/>
      <c r="F241" s="76"/>
      <c r="G241" s="76"/>
      <c r="H241" s="76"/>
      <c r="I241" s="76"/>
      <c r="J241" s="76"/>
    </row>
    <row r="242" spans="2:10" ht="14.25">
      <c r="B242" s="75"/>
      <c r="C242" s="75"/>
      <c r="D242" s="75"/>
      <c r="E242" s="75"/>
      <c r="F242" s="76"/>
      <c r="G242" s="76"/>
      <c r="H242" s="76"/>
      <c r="I242" s="76"/>
      <c r="J242" s="76"/>
    </row>
    <row r="243" spans="2:10">
      <c r="F243" s="3"/>
      <c r="G243" s="3"/>
      <c r="H243" s="3"/>
      <c r="I243" s="3"/>
      <c r="J243" s="3"/>
    </row>
    <row r="244" spans="2:10">
      <c r="F244" s="3"/>
      <c r="G244" s="3"/>
      <c r="H244" s="3"/>
      <c r="I244" s="3"/>
      <c r="J244" s="3"/>
    </row>
    <row r="245" spans="2:10">
      <c r="F245" s="3"/>
      <c r="G245" s="3"/>
      <c r="H245" s="3"/>
      <c r="I245" s="3"/>
      <c r="J245" s="3"/>
    </row>
    <row r="246" spans="2:10">
      <c r="F246" s="3"/>
      <c r="G246" s="3"/>
      <c r="H246" s="3"/>
      <c r="I246" s="3"/>
      <c r="J246" s="3"/>
    </row>
    <row r="247" spans="2:10">
      <c r="F247" s="3"/>
      <c r="G247" s="3"/>
      <c r="H247" s="3"/>
      <c r="I247" s="3"/>
      <c r="J247" s="3"/>
    </row>
    <row r="248" spans="2:10">
      <c r="F248" s="3"/>
      <c r="G248" s="3"/>
      <c r="H248" s="3"/>
      <c r="I248" s="3"/>
      <c r="J248" s="3"/>
    </row>
    <row r="249" spans="2:10">
      <c r="F249" s="3"/>
      <c r="G249" s="3"/>
      <c r="H249" s="3"/>
      <c r="I249" s="3"/>
      <c r="J249" s="3"/>
    </row>
    <row r="250" spans="2:10">
      <c r="F250" s="3"/>
      <c r="G250" s="3"/>
      <c r="H250" s="3"/>
      <c r="I250" s="3"/>
      <c r="J250" s="3"/>
    </row>
    <row r="251" spans="2:10">
      <c r="F251" s="3"/>
      <c r="G251" s="3"/>
      <c r="H251" s="3"/>
      <c r="I251" s="3"/>
      <c r="J251" s="3"/>
    </row>
    <row r="252" spans="2:10">
      <c r="F252" s="3"/>
      <c r="G252" s="3"/>
      <c r="H252" s="3"/>
      <c r="I252" s="3"/>
      <c r="J252" s="3"/>
    </row>
    <row r="253" spans="2:10">
      <c r="F253" s="3"/>
      <c r="G253" s="3"/>
      <c r="H253" s="3"/>
      <c r="I253" s="3"/>
      <c r="J253" s="3"/>
    </row>
    <row r="254" spans="2:10">
      <c r="F254" s="3"/>
      <c r="G254" s="3"/>
      <c r="H254" s="3"/>
      <c r="I254" s="3"/>
      <c r="J254" s="3"/>
    </row>
    <row r="255" spans="2:10">
      <c r="F255" s="3"/>
      <c r="G255" s="3"/>
      <c r="H255" s="3"/>
      <c r="I255" s="3"/>
      <c r="J255" s="3"/>
    </row>
    <row r="256" spans="2:10">
      <c r="F256" s="3"/>
      <c r="G256" s="3"/>
      <c r="H256" s="3"/>
      <c r="I256" s="3"/>
      <c r="J256" s="3"/>
    </row>
    <row r="257" spans="6:10">
      <c r="F257" s="3"/>
      <c r="G257" s="3"/>
      <c r="H257" s="3"/>
      <c r="I257" s="3"/>
      <c r="J257" s="3"/>
    </row>
    <row r="258" spans="6:10">
      <c r="F258" s="3"/>
      <c r="G258" s="3"/>
      <c r="H258" s="3"/>
      <c r="I258" s="3"/>
      <c r="J258" s="3"/>
    </row>
    <row r="259" spans="6:10">
      <c r="F259" s="3"/>
      <c r="G259" s="3"/>
      <c r="H259" s="3"/>
      <c r="I259" s="3"/>
      <c r="J259" s="3"/>
    </row>
    <row r="260" spans="6:10">
      <c r="F260" s="3"/>
      <c r="G260" s="3"/>
      <c r="H260" s="3"/>
      <c r="I260" s="3"/>
      <c r="J260" s="3"/>
    </row>
    <row r="261" spans="6:10">
      <c r="F261" s="3"/>
      <c r="G261" s="3"/>
      <c r="H261" s="3"/>
      <c r="I261" s="3"/>
      <c r="J261" s="3"/>
    </row>
    <row r="262" spans="6:10">
      <c r="F262" s="3"/>
      <c r="G262" s="3"/>
      <c r="H262" s="3"/>
      <c r="I262" s="3"/>
      <c r="J262" s="3"/>
    </row>
    <row r="263" spans="6:10">
      <c r="F263" s="3"/>
      <c r="G263" s="3"/>
      <c r="H263" s="3"/>
      <c r="I263" s="3"/>
      <c r="J263" s="3"/>
    </row>
    <row r="264" spans="6:10">
      <c r="F264" s="3"/>
      <c r="G264" s="3"/>
      <c r="H264" s="3"/>
      <c r="I264" s="3"/>
      <c r="J264" s="3"/>
    </row>
    <row r="265" spans="6:10">
      <c r="F265" s="3"/>
      <c r="G265" s="3"/>
      <c r="H265" s="3"/>
      <c r="I265" s="3"/>
      <c r="J265" s="3"/>
    </row>
    <row r="266" spans="6:10">
      <c r="F266" s="3"/>
      <c r="G266" s="3"/>
      <c r="H266" s="3"/>
      <c r="I266" s="3"/>
      <c r="J266" s="3"/>
    </row>
    <row r="267" spans="6:10">
      <c r="F267" s="3"/>
      <c r="G267" s="3"/>
      <c r="H267" s="3"/>
      <c r="I267" s="3"/>
      <c r="J267" s="3"/>
    </row>
    <row r="268" spans="6:10">
      <c r="F268" s="3"/>
      <c r="G268" s="3"/>
      <c r="H268" s="3"/>
      <c r="I268" s="3"/>
      <c r="J268" s="3"/>
    </row>
    <row r="269" spans="6:10">
      <c r="F269" s="3"/>
      <c r="G269" s="3"/>
      <c r="H269" s="3"/>
      <c r="I269" s="3"/>
      <c r="J269" s="3"/>
    </row>
    <row r="270" spans="6:10">
      <c r="F270" s="3"/>
      <c r="G270" s="3"/>
      <c r="H270" s="3"/>
      <c r="I270" s="3"/>
      <c r="J270" s="3"/>
    </row>
    <row r="271" spans="6:10">
      <c r="F271" s="3"/>
      <c r="G271" s="3"/>
      <c r="H271" s="3"/>
      <c r="I271" s="3"/>
      <c r="J271" s="3"/>
    </row>
    <row r="272" spans="6:10">
      <c r="F272" s="3"/>
      <c r="G272" s="3"/>
      <c r="H272" s="3"/>
      <c r="I272" s="3"/>
      <c r="J272" s="3"/>
    </row>
    <row r="273" spans="6:10">
      <c r="F273" s="3"/>
      <c r="G273" s="3"/>
      <c r="H273" s="3"/>
      <c r="I273" s="3"/>
      <c r="J273" s="3"/>
    </row>
    <row r="274" spans="6:10">
      <c r="F274" s="3"/>
      <c r="G274" s="3"/>
      <c r="H274" s="3"/>
      <c r="I274" s="3"/>
      <c r="J274" s="3"/>
    </row>
    <row r="275" spans="6:10">
      <c r="F275" s="3"/>
      <c r="G275" s="3"/>
      <c r="H275" s="3"/>
      <c r="I275" s="3"/>
      <c r="J275" s="3"/>
    </row>
    <row r="276" spans="6:10">
      <c r="F276" s="3"/>
      <c r="G276" s="3"/>
      <c r="H276" s="3"/>
      <c r="I276" s="3"/>
      <c r="J276" s="3"/>
    </row>
    <row r="277" spans="6:10">
      <c r="F277" s="3"/>
      <c r="G277" s="3"/>
      <c r="H277" s="3"/>
      <c r="I277" s="3"/>
      <c r="J277" s="3"/>
    </row>
    <row r="278" spans="6:10">
      <c r="F278" s="3"/>
      <c r="G278" s="3"/>
      <c r="H278" s="3"/>
      <c r="I278" s="3"/>
      <c r="J278" s="3"/>
    </row>
    <row r="279" spans="6:10">
      <c r="F279" s="3"/>
      <c r="G279" s="3"/>
      <c r="H279" s="3"/>
      <c r="I279" s="3"/>
      <c r="J279" s="3"/>
    </row>
    <row r="280" spans="6:10">
      <c r="F280" s="3"/>
      <c r="G280" s="3"/>
      <c r="H280" s="3"/>
      <c r="I280" s="3"/>
      <c r="J280" s="3"/>
    </row>
    <row r="281" spans="6:10">
      <c r="F281" s="3"/>
      <c r="G281" s="3"/>
      <c r="H281" s="3"/>
      <c r="I281" s="3"/>
      <c r="J281" s="3"/>
    </row>
    <row r="282" spans="6:10">
      <c r="F282" s="3"/>
      <c r="G282" s="3"/>
      <c r="H282" s="3"/>
      <c r="I282" s="3"/>
      <c r="J282" s="3"/>
    </row>
    <row r="283" spans="6:10">
      <c r="F283" s="3"/>
      <c r="G283" s="3"/>
      <c r="H283" s="3"/>
      <c r="I283" s="3"/>
      <c r="J283" s="3"/>
    </row>
    <row r="284" spans="6:10">
      <c r="F284" s="3"/>
      <c r="G284" s="3"/>
      <c r="H284" s="3"/>
      <c r="I284" s="3"/>
      <c r="J284" s="3"/>
    </row>
    <row r="285" spans="6:10">
      <c r="F285" s="3"/>
      <c r="G285" s="3"/>
      <c r="H285" s="3"/>
      <c r="I285" s="3"/>
      <c r="J285" s="3"/>
    </row>
    <row r="286" spans="6:10">
      <c r="F286" s="3"/>
      <c r="G286" s="3"/>
      <c r="H286" s="3"/>
      <c r="I286" s="3"/>
      <c r="J286" s="3"/>
    </row>
    <row r="287" spans="6:10">
      <c r="F287" s="3"/>
      <c r="G287" s="3"/>
      <c r="H287" s="3"/>
      <c r="I287" s="3"/>
      <c r="J287" s="3"/>
    </row>
    <row r="288" spans="6:10">
      <c r="F288" s="3"/>
      <c r="G288" s="3"/>
      <c r="H288" s="3"/>
      <c r="I288" s="3"/>
      <c r="J288" s="3"/>
    </row>
    <row r="289" spans="6:10">
      <c r="F289" s="3"/>
      <c r="G289" s="3"/>
      <c r="H289" s="3"/>
      <c r="I289" s="3"/>
      <c r="J289" s="3"/>
    </row>
    <row r="290" spans="6:10">
      <c r="F290" s="3"/>
      <c r="G290" s="3"/>
      <c r="H290" s="3"/>
      <c r="I290" s="3"/>
      <c r="J290" s="3"/>
    </row>
    <row r="291" spans="6:10">
      <c r="F291" s="3"/>
      <c r="G291" s="3"/>
      <c r="H291" s="3"/>
      <c r="I291" s="3"/>
      <c r="J291" s="3"/>
    </row>
    <row r="292" spans="6:10">
      <c r="F292" s="3"/>
      <c r="G292" s="3"/>
      <c r="H292" s="3"/>
      <c r="I292" s="3"/>
      <c r="J292" s="3"/>
    </row>
    <row r="293" spans="6:10">
      <c r="F293" s="3"/>
      <c r="G293" s="3"/>
      <c r="H293" s="3"/>
      <c r="I293" s="3"/>
      <c r="J293" s="3"/>
    </row>
    <row r="294" spans="6:10">
      <c r="F294" s="3"/>
      <c r="G294" s="3"/>
      <c r="H294" s="3"/>
      <c r="I294" s="3"/>
      <c r="J294" s="3"/>
    </row>
    <row r="295" spans="6:10">
      <c r="F295" s="3"/>
      <c r="G295" s="3"/>
      <c r="H295" s="3"/>
      <c r="I295" s="3"/>
      <c r="J295" s="3"/>
    </row>
    <row r="296" spans="6:10">
      <c r="F296" s="3"/>
      <c r="G296" s="3"/>
      <c r="H296" s="3"/>
      <c r="I296" s="3"/>
      <c r="J296" s="3"/>
    </row>
    <row r="297" spans="6:10">
      <c r="F297" s="3"/>
      <c r="G297" s="3"/>
      <c r="H297" s="3"/>
      <c r="I297" s="3"/>
      <c r="J297" s="3"/>
    </row>
    <row r="298" spans="6:10">
      <c r="F298" s="3"/>
      <c r="G298" s="3"/>
      <c r="H298" s="3"/>
      <c r="I298" s="3"/>
      <c r="J298" s="3"/>
    </row>
    <row r="299" spans="6:10">
      <c r="F299" s="3"/>
      <c r="G299" s="3"/>
      <c r="H299" s="3"/>
      <c r="I299" s="3"/>
      <c r="J299" s="3"/>
    </row>
    <row r="300" spans="6:10">
      <c r="F300" s="3"/>
      <c r="G300" s="3"/>
      <c r="H300" s="3"/>
      <c r="I300" s="3"/>
      <c r="J300" s="3"/>
    </row>
    <row r="301" spans="6:10">
      <c r="F301" s="3"/>
      <c r="G301" s="3"/>
      <c r="H301" s="3"/>
      <c r="I301" s="3"/>
      <c r="J301" s="3"/>
    </row>
    <row r="302" spans="6:10">
      <c r="F302" s="3"/>
      <c r="G302" s="3"/>
      <c r="H302" s="3"/>
      <c r="I302" s="3"/>
      <c r="J302" s="3"/>
    </row>
    <row r="303" spans="6:10">
      <c r="F303" s="3"/>
      <c r="G303" s="3"/>
      <c r="H303" s="3"/>
      <c r="I303" s="3"/>
      <c r="J303" s="3"/>
    </row>
    <row r="304" spans="6:10">
      <c r="F304" s="3"/>
      <c r="G304" s="3"/>
      <c r="H304" s="3"/>
      <c r="I304" s="3"/>
      <c r="J304" s="3"/>
    </row>
    <row r="305" spans="2:10">
      <c r="F305" s="3"/>
      <c r="G305" s="3"/>
      <c r="H305" s="3"/>
      <c r="I305" s="3"/>
      <c r="J305" s="3"/>
    </row>
    <row r="306" spans="2:10">
      <c r="F306" s="3"/>
      <c r="G306" s="3"/>
      <c r="H306" s="3"/>
      <c r="I306" s="3"/>
      <c r="J306" s="3"/>
    </row>
    <row r="307" spans="2:10">
      <c r="F307" s="3"/>
      <c r="G307" s="3"/>
      <c r="H307" s="3"/>
      <c r="I307" s="3"/>
      <c r="J307" s="3"/>
    </row>
    <row r="308" spans="2:10">
      <c r="F308" s="3"/>
      <c r="G308" s="3"/>
      <c r="H308" s="3"/>
      <c r="I308" s="3"/>
      <c r="J308" s="3"/>
    </row>
    <row r="309" spans="2:10">
      <c r="F309" s="3"/>
      <c r="G309" s="3"/>
      <c r="H309" s="3"/>
      <c r="I309" s="3"/>
      <c r="J309" s="3"/>
    </row>
    <row r="310" spans="2:10">
      <c r="F310" s="3"/>
      <c r="G310" s="3"/>
      <c r="H310" s="3"/>
      <c r="I310" s="3"/>
      <c r="J310" s="3"/>
    </row>
    <row r="311" spans="2:10">
      <c r="F311" s="3"/>
      <c r="G311" s="3"/>
      <c r="H311" s="3"/>
      <c r="I311" s="3"/>
      <c r="J311" s="3"/>
    </row>
    <row r="312" spans="2:10">
      <c r="F312" s="3"/>
      <c r="G312" s="3"/>
      <c r="H312" s="3"/>
      <c r="I312" s="3"/>
      <c r="J312" s="3"/>
    </row>
    <row r="313" spans="2:10">
      <c r="B313" s="77"/>
      <c r="F313" s="78"/>
      <c r="G313" s="78"/>
      <c r="H313" s="78"/>
      <c r="I313" s="78"/>
      <c r="J313" s="78"/>
    </row>
    <row r="314" spans="2:10">
      <c r="B314" s="77"/>
      <c r="F314" s="78"/>
      <c r="G314" s="78"/>
      <c r="H314" s="78"/>
      <c r="I314" s="78"/>
      <c r="J314" s="78"/>
    </row>
    <row r="315" spans="2:10">
      <c r="B315" s="77"/>
      <c r="F315" s="78"/>
      <c r="G315" s="78"/>
      <c r="H315" s="78"/>
      <c r="I315" s="78"/>
      <c r="J315" s="78"/>
    </row>
    <row r="316" spans="2:10">
      <c r="B316" s="77"/>
      <c r="F316" s="78"/>
      <c r="G316" s="78"/>
      <c r="H316" s="78"/>
      <c r="I316" s="78"/>
      <c r="J316" s="78"/>
    </row>
    <row r="317" spans="2:10">
      <c r="B317" s="77"/>
      <c r="F317" s="78"/>
      <c r="G317" s="78"/>
      <c r="H317" s="78"/>
      <c r="I317" s="78"/>
      <c r="J317" s="78"/>
    </row>
    <row r="318" spans="2:10">
      <c r="B318" s="77"/>
      <c r="F318" s="78"/>
      <c r="G318" s="78"/>
      <c r="H318" s="78"/>
      <c r="I318" s="78"/>
      <c r="J318" s="78"/>
    </row>
    <row r="319" spans="2:10">
      <c r="B319" s="77"/>
      <c r="F319" s="78"/>
      <c r="G319" s="78"/>
      <c r="H319" s="78"/>
      <c r="I319" s="78"/>
      <c r="J319" s="78"/>
    </row>
    <row r="320" spans="2:10">
      <c r="B320" s="77"/>
      <c r="F320" s="78"/>
      <c r="G320" s="78"/>
      <c r="H320" s="78"/>
      <c r="I320" s="78"/>
      <c r="J320" s="78"/>
    </row>
    <row r="321" spans="2:10">
      <c r="B321" s="77"/>
      <c r="F321" s="78"/>
      <c r="G321" s="78"/>
      <c r="H321" s="78"/>
      <c r="I321" s="78"/>
      <c r="J321" s="78"/>
    </row>
    <row r="322" spans="2:10">
      <c r="B322" s="77"/>
      <c r="F322" s="78"/>
      <c r="G322" s="78"/>
      <c r="H322" s="78"/>
      <c r="I322" s="78"/>
      <c r="J322" s="78"/>
    </row>
    <row r="323" spans="2:10">
      <c r="B323" s="77"/>
      <c r="F323" s="78"/>
      <c r="G323" s="78"/>
      <c r="H323" s="78"/>
      <c r="I323" s="78"/>
      <c r="J323" s="78"/>
    </row>
    <row r="324" spans="2:10">
      <c r="B324" s="77"/>
      <c r="F324" s="78"/>
      <c r="G324" s="78"/>
      <c r="H324" s="78"/>
      <c r="I324" s="78"/>
      <c r="J324" s="78"/>
    </row>
    <row r="325" spans="2:10">
      <c r="B325" s="77"/>
      <c r="F325" s="78"/>
      <c r="G325" s="78"/>
      <c r="H325" s="78"/>
      <c r="I325" s="78"/>
      <c r="J325" s="78"/>
    </row>
    <row r="326" spans="2:10">
      <c r="B326" s="77"/>
      <c r="F326" s="78"/>
      <c r="G326" s="78"/>
      <c r="H326" s="78"/>
      <c r="I326" s="78"/>
      <c r="J326" s="78"/>
    </row>
    <row r="327" spans="2:10">
      <c r="B327" s="77"/>
      <c r="F327" s="78"/>
      <c r="G327" s="78"/>
      <c r="H327" s="78"/>
      <c r="I327" s="78"/>
      <c r="J327" s="78"/>
    </row>
    <row r="328" spans="2:10">
      <c r="B328" s="77"/>
      <c r="F328" s="78"/>
      <c r="G328" s="78"/>
      <c r="H328" s="78"/>
      <c r="I328" s="78"/>
      <c r="J328" s="78"/>
    </row>
    <row r="329" spans="2:10">
      <c r="B329" s="77"/>
      <c r="F329" s="78"/>
      <c r="G329" s="78"/>
      <c r="H329" s="78"/>
      <c r="I329" s="78"/>
      <c r="J329" s="78"/>
    </row>
    <row r="330" spans="2:10">
      <c r="B330" s="77"/>
      <c r="F330" s="78"/>
      <c r="G330" s="78"/>
      <c r="H330" s="78"/>
      <c r="I330" s="78"/>
      <c r="J330" s="78"/>
    </row>
    <row r="331" spans="2:10">
      <c r="B331" s="77"/>
      <c r="F331" s="78"/>
      <c r="G331" s="78"/>
      <c r="H331" s="78"/>
      <c r="I331" s="78"/>
      <c r="J331" s="78"/>
    </row>
    <row r="332" spans="2:10">
      <c r="B332" s="77"/>
      <c r="F332" s="78"/>
      <c r="G332" s="78"/>
      <c r="H332" s="78"/>
      <c r="I332" s="78"/>
      <c r="J332" s="78"/>
    </row>
    <row r="333" spans="2:10">
      <c r="B333" s="77"/>
      <c r="F333" s="78"/>
      <c r="G333" s="78"/>
      <c r="H333" s="78"/>
      <c r="I333" s="78"/>
      <c r="J333" s="78"/>
    </row>
    <row r="334" spans="2:10">
      <c r="B334" s="77"/>
      <c r="F334" s="78"/>
      <c r="G334" s="78"/>
      <c r="H334" s="78"/>
      <c r="I334" s="78"/>
      <c r="J334" s="78"/>
    </row>
    <row r="335" spans="2:10">
      <c r="B335" s="77"/>
      <c r="F335" s="78"/>
      <c r="G335" s="78"/>
      <c r="H335" s="78"/>
      <c r="I335" s="78"/>
      <c r="J335" s="78"/>
    </row>
    <row r="336" spans="2:10">
      <c r="B336" s="77"/>
      <c r="F336" s="78"/>
      <c r="G336" s="78"/>
      <c r="H336" s="78"/>
      <c r="I336" s="78"/>
      <c r="J336" s="78"/>
    </row>
    <row r="337" spans="2:10">
      <c r="B337" s="77"/>
      <c r="F337" s="78"/>
      <c r="G337" s="78"/>
      <c r="H337" s="78"/>
      <c r="I337" s="78"/>
      <c r="J337" s="78"/>
    </row>
    <row r="338" spans="2:10">
      <c r="B338" s="77"/>
      <c r="F338" s="78"/>
      <c r="G338" s="78"/>
      <c r="H338" s="78"/>
      <c r="I338" s="78"/>
      <c r="J338" s="78"/>
    </row>
    <row r="339" spans="2:10">
      <c r="B339" s="77"/>
      <c r="F339" s="78"/>
      <c r="G339" s="78"/>
      <c r="H339" s="78"/>
      <c r="I339" s="78"/>
      <c r="J339" s="78"/>
    </row>
    <row r="340" spans="2:10">
      <c r="B340" s="77"/>
      <c r="F340" s="78"/>
      <c r="G340" s="78"/>
      <c r="H340" s="78"/>
      <c r="I340" s="78"/>
      <c r="J340" s="78"/>
    </row>
    <row r="341" spans="2:10">
      <c r="B341" s="77"/>
      <c r="F341" s="78"/>
      <c r="G341" s="78"/>
      <c r="H341" s="78"/>
      <c r="I341" s="78"/>
      <c r="J341" s="78"/>
    </row>
    <row r="342" spans="2:10">
      <c r="B342" s="77"/>
      <c r="F342" s="78"/>
      <c r="G342" s="78"/>
      <c r="H342" s="78"/>
      <c r="I342" s="78"/>
      <c r="J342" s="78"/>
    </row>
    <row r="343" spans="2:10">
      <c r="B343" s="77"/>
      <c r="F343" s="78"/>
      <c r="G343" s="78"/>
      <c r="H343" s="78"/>
      <c r="I343" s="78"/>
      <c r="J343" s="78"/>
    </row>
    <row r="344" spans="2:10">
      <c r="B344" s="77"/>
      <c r="F344" s="78"/>
      <c r="G344" s="78"/>
      <c r="H344" s="78"/>
      <c r="I344" s="78"/>
      <c r="J344" s="78"/>
    </row>
    <row r="345" spans="2:10">
      <c r="B345" s="77"/>
      <c r="F345" s="78"/>
      <c r="G345" s="78"/>
      <c r="H345" s="78"/>
      <c r="I345" s="78"/>
      <c r="J345" s="78"/>
    </row>
    <row r="346" spans="2:10">
      <c r="B346" s="77"/>
      <c r="F346" s="78"/>
      <c r="G346" s="78"/>
      <c r="H346" s="78"/>
      <c r="I346" s="78"/>
      <c r="J346" s="78"/>
    </row>
    <row r="347" spans="2:10">
      <c r="B347" s="77"/>
      <c r="F347" s="78"/>
      <c r="G347" s="78"/>
      <c r="H347" s="78"/>
      <c r="I347" s="78"/>
      <c r="J347" s="78"/>
    </row>
    <row r="348" spans="2:10">
      <c r="B348" s="77"/>
      <c r="F348" s="78"/>
      <c r="G348" s="78"/>
      <c r="H348" s="78"/>
      <c r="I348" s="78"/>
      <c r="J348" s="78"/>
    </row>
    <row r="349" spans="2:10">
      <c r="B349" s="77"/>
      <c r="F349" s="78"/>
      <c r="G349" s="78"/>
      <c r="H349" s="78"/>
      <c r="I349" s="78"/>
      <c r="J349" s="78"/>
    </row>
    <row r="350" spans="2:10">
      <c r="B350" s="77"/>
      <c r="F350" s="78"/>
      <c r="G350" s="78"/>
      <c r="H350" s="78"/>
      <c r="I350" s="78"/>
      <c r="J350" s="78"/>
    </row>
    <row r="351" spans="2:10">
      <c r="B351" s="77"/>
      <c r="F351" s="78"/>
      <c r="G351" s="78"/>
      <c r="H351" s="78"/>
      <c r="I351" s="78"/>
      <c r="J351" s="78"/>
    </row>
    <row r="352" spans="2:10">
      <c r="B352" s="77"/>
      <c r="F352" s="78"/>
      <c r="G352" s="78"/>
      <c r="H352" s="78"/>
      <c r="I352" s="78"/>
      <c r="J352" s="78"/>
    </row>
    <row r="353" spans="2:10">
      <c r="B353" s="77"/>
      <c r="F353" s="78"/>
      <c r="G353" s="78"/>
      <c r="H353" s="78"/>
      <c r="I353" s="78"/>
      <c r="J353" s="78"/>
    </row>
    <row r="354" spans="2:10">
      <c r="B354" s="77"/>
      <c r="F354" s="78"/>
      <c r="G354" s="78"/>
      <c r="H354" s="78"/>
      <c r="I354" s="78"/>
      <c r="J354" s="78"/>
    </row>
    <row r="355" spans="2:10">
      <c r="B355" s="77"/>
      <c r="F355" s="78"/>
      <c r="G355" s="78"/>
      <c r="H355" s="78"/>
      <c r="I355" s="78"/>
      <c r="J355" s="78"/>
    </row>
    <row r="356" spans="2:10">
      <c r="B356" s="77"/>
      <c r="F356" s="78"/>
      <c r="G356" s="78"/>
      <c r="H356" s="78"/>
      <c r="I356" s="78"/>
      <c r="J356" s="78"/>
    </row>
    <row r="357" spans="2:10">
      <c r="B357" s="77"/>
      <c r="F357" s="78"/>
      <c r="G357" s="78"/>
      <c r="H357" s="78"/>
      <c r="I357" s="78"/>
      <c r="J357" s="78"/>
    </row>
    <row r="358" spans="2:10">
      <c r="B358" s="77"/>
      <c r="F358" s="78"/>
      <c r="G358" s="78"/>
      <c r="H358" s="78"/>
      <c r="I358" s="78"/>
      <c r="J358" s="78"/>
    </row>
    <row r="359" spans="2:10">
      <c r="B359" s="77"/>
      <c r="F359" s="78"/>
      <c r="G359" s="78"/>
      <c r="H359" s="78"/>
      <c r="I359" s="78"/>
      <c r="J359" s="78"/>
    </row>
    <row r="360" spans="2:10">
      <c r="B360" s="77"/>
      <c r="F360" s="78"/>
      <c r="G360" s="78"/>
      <c r="H360" s="78"/>
      <c r="I360" s="78"/>
      <c r="J360" s="78"/>
    </row>
    <row r="361" spans="2:10">
      <c r="B361" s="77"/>
      <c r="F361" s="78"/>
      <c r="G361" s="78"/>
      <c r="H361" s="78"/>
      <c r="I361" s="78"/>
      <c r="J361" s="78"/>
    </row>
    <row r="362" spans="2:10">
      <c r="B362" s="77"/>
      <c r="F362" s="78"/>
      <c r="G362" s="78"/>
      <c r="H362" s="78"/>
      <c r="I362" s="78"/>
      <c r="J362" s="78"/>
    </row>
    <row r="363" spans="2:10">
      <c r="B363" s="77"/>
      <c r="F363" s="78"/>
      <c r="G363" s="78"/>
      <c r="H363" s="78"/>
      <c r="I363" s="78"/>
      <c r="J363" s="78"/>
    </row>
    <row r="364" spans="2:10">
      <c r="B364" s="77"/>
      <c r="F364" s="78"/>
      <c r="G364" s="78"/>
      <c r="H364" s="78"/>
      <c r="I364" s="78"/>
      <c r="J364" s="78"/>
    </row>
    <row r="365" spans="2:10">
      <c r="B365" s="77"/>
      <c r="F365" s="78"/>
      <c r="G365" s="78"/>
      <c r="H365" s="78"/>
      <c r="I365" s="78"/>
      <c r="J365" s="78"/>
    </row>
    <row r="366" spans="2:10">
      <c r="B366" s="77"/>
      <c r="F366" s="78"/>
      <c r="G366" s="78"/>
      <c r="H366" s="78"/>
      <c r="I366" s="78"/>
      <c r="J366" s="78"/>
    </row>
    <row r="367" spans="2:10">
      <c r="B367" s="77"/>
      <c r="F367" s="78"/>
      <c r="G367" s="78"/>
      <c r="H367" s="78"/>
      <c r="I367" s="78"/>
      <c r="J367" s="78"/>
    </row>
    <row r="368" spans="2:10">
      <c r="B368" s="77"/>
      <c r="F368" s="78"/>
      <c r="G368" s="78"/>
      <c r="H368" s="78"/>
      <c r="I368" s="78"/>
      <c r="J368" s="78"/>
    </row>
    <row r="369" spans="2:10">
      <c r="B369" s="77"/>
      <c r="F369" s="78"/>
      <c r="G369" s="78"/>
      <c r="H369" s="78"/>
      <c r="I369" s="78"/>
      <c r="J369" s="78"/>
    </row>
    <row r="370" spans="2:10">
      <c r="B370" s="77"/>
      <c r="F370" s="78"/>
      <c r="G370" s="78"/>
      <c r="H370" s="78"/>
      <c r="I370" s="78"/>
      <c r="J370" s="78"/>
    </row>
    <row r="371" spans="2:10">
      <c r="B371" s="77"/>
      <c r="F371" s="78"/>
      <c r="G371" s="78"/>
      <c r="H371" s="78"/>
      <c r="I371" s="78"/>
      <c r="J371" s="78"/>
    </row>
    <row r="372" spans="2:10">
      <c r="B372" s="77"/>
      <c r="F372" s="78"/>
      <c r="G372" s="78"/>
      <c r="H372" s="78"/>
      <c r="I372" s="78"/>
      <c r="J372" s="78"/>
    </row>
    <row r="373" spans="2:10">
      <c r="B373" s="77"/>
      <c r="F373" s="78"/>
      <c r="G373" s="78"/>
      <c r="H373" s="78"/>
      <c r="I373" s="78"/>
      <c r="J373" s="78"/>
    </row>
    <row r="374" spans="2:10">
      <c r="B374" s="77"/>
      <c r="F374" s="78"/>
      <c r="G374" s="78"/>
      <c r="H374" s="78"/>
      <c r="I374" s="78"/>
      <c r="J374" s="78"/>
    </row>
    <row r="375" spans="2:10">
      <c r="B375" s="77"/>
      <c r="F375" s="78"/>
      <c r="G375" s="78"/>
      <c r="H375" s="78"/>
      <c r="I375" s="78"/>
      <c r="J375" s="78"/>
    </row>
    <row r="376" spans="2:10">
      <c r="B376" s="77"/>
      <c r="F376" s="78"/>
      <c r="G376" s="78"/>
      <c r="H376" s="78"/>
      <c r="I376" s="78"/>
      <c r="J376" s="78"/>
    </row>
    <row r="377" spans="2:10">
      <c r="B377" s="77"/>
      <c r="F377" s="78"/>
      <c r="G377" s="78"/>
      <c r="H377" s="78"/>
      <c r="I377" s="78"/>
      <c r="J377" s="78"/>
    </row>
    <row r="378" spans="2:10">
      <c r="B378" s="77"/>
      <c r="F378" s="78"/>
      <c r="G378" s="78"/>
      <c r="H378" s="78"/>
      <c r="I378" s="78"/>
      <c r="J378" s="78"/>
    </row>
    <row r="379" spans="2:10">
      <c r="B379" s="77"/>
      <c r="F379" s="78"/>
      <c r="G379" s="78"/>
      <c r="H379" s="78"/>
      <c r="I379" s="78"/>
      <c r="J379" s="78"/>
    </row>
    <row r="380" spans="2:10">
      <c r="B380" s="77"/>
      <c r="F380" s="78"/>
      <c r="G380" s="78"/>
      <c r="H380" s="78"/>
      <c r="I380" s="78"/>
      <c r="J380" s="78"/>
    </row>
    <row r="381" spans="2:10">
      <c r="B381" s="77"/>
      <c r="F381" s="78"/>
      <c r="G381" s="78"/>
      <c r="H381" s="78"/>
      <c r="I381" s="78"/>
      <c r="J381" s="78"/>
    </row>
    <row r="382" spans="2:10">
      <c r="B382" s="77"/>
      <c r="F382" s="78"/>
      <c r="G382" s="78"/>
      <c r="H382" s="78"/>
      <c r="I382" s="78"/>
      <c r="J382" s="78"/>
    </row>
    <row r="383" spans="2:10">
      <c r="B383" s="77"/>
      <c r="F383" s="78"/>
      <c r="G383" s="78"/>
      <c r="H383" s="78"/>
      <c r="I383" s="78"/>
      <c r="J383" s="78"/>
    </row>
    <row r="384" spans="2:10">
      <c r="B384" s="77"/>
      <c r="F384" s="78"/>
      <c r="G384" s="78"/>
      <c r="H384" s="78"/>
      <c r="I384" s="78"/>
      <c r="J384" s="78"/>
    </row>
    <row r="385" spans="2:10">
      <c r="B385" s="77"/>
      <c r="F385" s="78"/>
      <c r="G385" s="78"/>
      <c r="H385" s="78"/>
      <c r="I385" s="78"/>
      <c r="J385" s="78"/>
    </row>
    <row r="386" spans="2:10">
      <c r="B386" s="77"/>
      <c r="F386" s="78"/>
      <c r="G386" s="78"/>
      <c r="H386" s="78"/>
      <c r="I386" s="78"/>
      <c r="J386" s="78"/>
    </row>
    <row r="387" spans="2:10">
      <c r="B387" s="77"/>
      <c r="F387" s="78"/>
      <c r="G387" s="78"/>
      <c r="H387" s="78"/>
      <c r="I387" s="78"/>
      <c r="J387" s="78"/>
    </row>
    <row r="388" spans="2:10">
      <c r="B388" s="77"/>
      <c r="F388" s="78"/>
      <c r="G388" s="78"/>
      <c r="H388" s="78"/>
      <c r="I388" s="78"/>
      <c r="J388" s="78"/>
    </row>
    <row r="389" spans="2:10">
      <c r="B389" s="77"/>
      <c r="F389" s="78"/>
      <c r="G389" s="78"/>
      <c r="H389" s="78"/>
      <c r="I389" s="78"/>
      <c r="J389" s="78"/>
    </row>
    <row r="390" spans="2:10">
      <c r="B390" s="77"/>
      <c r="F390" s="78"/>
      <c r="G390" s="78"/>
      <c r="H390" s="78"/>
      <c r="I390" s="78"/>
      <c r="J390" s="78"/>
    </row>
    <row r="391" spans="2:10">
      <c r="B391" s="77"/>
      <c r="F391" s="78"/>
      <c r="G391" s="78"/>
      <c r="H391" s="78"/>
      <c r="I391" s="78"/>
      <c r="J391" s="78"/>
    </row>
    <row r="392" spans="2:10">
      <c r="B392" s="77"/>
      <c r="F392" s="78"/>
      <c r="G392" s="78"/>
      <c r="H392" s="78"/>
      <c r="I392" s="78"/>
      <c r="J392" s="78"/>
    </row>
    <row r="393" spans="2:10">
      <c r="B393" s="77"/>
      <c r="F393" s="78"/>
      <c r="G393" s="78"/>
      <c r="H393" s="78"/>
      <c r="I393" s="78"/>
      <c r="J393" s="78"/>
    </row>
    <row r="394" spans="2:10">
      <c r="B394" s="77"/>
      <c r="F394" s="78"/>
      <c r="G394" s="78"/>
      <c r="H394" s="78"/>
      <c r="I394" s="78"/>
      <c r="J394" s="78"/>
    </row>
    <row r="395" spans="2:10">
      <c r="B395" s="77"/>
      <c r="F395" s="78"/>
      <c r="G395" s="78"/>
      <c r="H395" s="78"/>
      <c r="I395" s="78"/>
      <c r="J395" s="78"/>
    </row>
    <row r="396" spans="2:10">
      <c r="B396" s="77"/>
      <c r="F396" s="78"/>
      <c r="G396" s="78"/>
      <c r="H396" s="78"/>
      <c r="I396" s="78"/>
      <c r="J396" s="78"/>
    </row>
    <row r="397" spans="2:10">
      <c r="B397" s="77"/>
      <c r="F397" s="78"/>
      <c r="G397" s="78"/>
      <c r="H397" s="78"/>
      <c r="I397" s="78"/>
      <c r="J397" s="78"/>
    </row>
    <row r="398" spans="2:10">
      <c r="B398" s="77"/>
      <c r="F398" s="78"/>
      <c r="G398" s="78"/>
      <c r="H398" s="78"/>
      <c r="I398" s="78"/>
      <c r="J398" s="78"/>
    </row>
    <row r="399" spans="2:10">
      <c r="B399" s="77"/>
      <c r="F399" s="78"/>
      <c r="G399" s="78"/>
      <c r="H399" s="78"/>
      <c r="I399" s="78"/>
      <c r="J399" s="78"/>
    </row>
    <row r="400" spans="2:10">
      <c r="B400" s="77"/>
      <c r="F400" s="78"/>
      <c r="G400" s="78"/>
      <c r="H400" s="78"/>
      <c r="I400" s="78"/>
      <c r="J400" s="78"/>
    </row>
    <row r="401" spans="2:10">
      <c r="B401" s="77"/>
      <c r="F401" s="78"/>
      <c r="G401" s="78"/>
      <c r="H401" s="78"/>
      <c r="I401" s="78"/>
      <c r="J401" s="78"/>
    </row>
    <row r="402" spans="2:10">
      <c r="F402" s="78"/>
      <c r="G402" s="78"/>
      <c r="H402" s="78"/>
      <c r="I402" s="78"/>
      <c r="J402" s="78"/>
    </row>
    <row r="403" spans="2:10">
      <c r="F403" s="78"/>
      <c r="G403" s="78"/>
      <c r="H403" s="78"/>
      <c r="I403" s="78"/>
      <c r="J403" s="78"/>
    </row>
    <row r="404" spans="2:10">
      <c r="F404" s="78"/>
      <c r="G404" s="78"/>
      <c r="H404" s="78"/>
      <c r="I404" s="78"/>
      <c r="J404" s="78"/>
    </row>
    <row r="405" spans="2:10">
      <c r="F405" s="78"/>
      <c r="G405" s="78"/>
      <c r="H405" s="78"/>
      <c r="I405" s="78"/>
      <c r="J405" s="78"/>
    </row>
    <row r="406" spans="2:10">
      <c r="F406" s="78"/>
      <c r="G406" s="78"/>
      <c r="H406" s="78"/>
      <c r="I406" s="78"/>
      <c r="J406" s="78"/>
    </row>
    <row r="407" spans="2:10">
      <c r="F407" s="78"/>
      <c r="G407" s="78"/>
      <c r="H407" s="78"/>
      <c r="I407" s="78"/>
      <c r="J407" s="78"/>
    </row>
    <row r="408" spans="2:10">
      <c r="F408" s="78"/>
      <c r="G408" s="78"/>
      <c r="H408" s="78"/>
      <c r="I408" s="78"/>
      <c r="J408" s="78"/>
    </row>
    <row r="409" spans="2:10">
      <c r="F409" s="78"/>
      <c r="G409" s="78"/>
      <c r="H409" s="78"/>
      <c r="I409" s="78"/>
      <c r="J409" s="78"/>
    </row>
    <row r="410" spans="2:10">
      <c r="F410" s="78"/>
      <c r="G410" s="78"/>
      <c r="H410" s="78"/>
      <c r="I410" s="78"/>
      <c r="J410" s="78"/>
    </row>
    <row r="411" spans="2:10">
      <c r="F411" s="78"/>
      <c r="G411" s="78"/>
      <c r="H411" s="78"/>
      <c r="I411" s="78"/>
      <c r="J411" s="78"/>
    </row>
    <row r="412" spans="2:10">
      <c r="F412" s="78"/>
      <c r="G412" s="78"/>
      <c r="H412" s="78"/>
      <c r="I412" s="78"/>
      <c r="J412" s="78"/>
    </row>
    <row r="413" spans="2:10">
      <c r="F413" s="78"/>
      <c r="G413" s="78"/>
      <c r="H413" s="78"/>
      <c r="I413" s="78"/>
      <c r="J413" s="78"/>
    </row>
    <row r="414" spans="2:10">
      <c r="F414" s="78"/>
      <c r="G414" s="78"/>
      <c r="H414" s="78"/>
      <c r="I414" s="78"/>
      <c r="J414" s="78"/>
    </row>
    <row r="415" spans="2:10">
      <c r="F415" s="78"/>
      <c r="G415" s="78"/>
      <c r="H415" s="78"/>
      <c r="I415" s="78"/>
      <c r="J415" s="78"/>
    </row>
    <row r="416" spans="2:10">
      <c r="F416" s="78"/>
      <c r="G416" s="78"/>
      <c r="H416" s="78"/>
      <c r="I416" s="78"/>
      <c r="J416" s="78"/>
    </row>
    <row r="417" spans="6:10">
      <c r="F417" s="78"/>
      <c r="G417" s="78"/>
      <c r="H417" s="78"/>
      <c r="I417" s="78"/>
      <c r="J417" s="78"/>
    </row>
    <row r="418" spans="6:10">
      <c r="F418" s="78"/>
      <c r="G418" s="78"/>
      <c r="H418" s="78"/>
      <c r="I418" s="78"/>
      <c r="J418" s="78"/>
    </row>
    <row r="419" spans="6:10">
      <c r="F419" s="78"/>
      <c r="G419" s="78"/>
      <c r="H419" s="78"/>
      <c r="I419" s="78"/>
      <c r="J419" s="78"/>
    </row>
    <row r="420" spans="6:10">
      <c r="F420" s="78"/>
      <c r="G420" s="78"/>
      <c r="H420" s="78"/>
      <c r="I420" s="78"/>
      <c r="J420" s="78"/>
    </row>
    <row r="421" spans="6:10">
      <c r="F421" s="78"/>
      <c r="G421" s="78"/>
      <c r="H421" s="78"/>
      <c r="I421" s="78"/>
      <c r="J421" s="78"/>
    </row>
    <row r="422" spans="6:10">
      <c r="F422" s="78"/>
      <c r="G422" s="78"/>
      <c r="H422" s="78"/>
      <c r="I422" s="78"/>
      <c r="J422" s="78"/>
    </row>
    <row r="423" spans="6:10">
      <c r="F423" s="78"/>
      <c r="G423" s="78"/>
      <c r="H423" s="78"/>
      <c r="I423" s="78"/>
      <c r="J423" s="78"/>
    </row>
    <row r="424" spans="6:10">
      <c r="F424" s="78"/>
      <c r="G424" s="78"/>
      <c r="H424" s="78"/>
      <c r="I424" s="78"/>
      <c r="J424" s="78"/>
    </row>
    <row r="425" spans="6:10">
      <c r="F425" s="78"/>
      <c r="G425" s="78"/>
      <c r="H425" s="78"/>
      <c r="I425" s="78"/>
      <c r="J425" s="78"/>
    </row>
    <row r="426" spans="6:10">
      <c r="F426" s="78"/>
      <c r="G426" s="78"/>
      <c r="H426" s="78"/>
      <c r="I426" s="78"/>
      <c r="J426" s="78"/>
    </row>
    <row r="427" spans="6:10">
      <c r="F427" s="78"/>
      <c r="G427" s="78"/>
      <c r="H427" s="78"/>
      <c r="I427" s="78"/>
      <c r="J427" s="78"/>
    </row>
    <row r="428" spans="6:10">
      <c r="F428" s="78"/>
      <c r="G428" s="78"/>
      <c r="H428" s="78"/>
      <c r="I428" s="78"/>
      <c r="J428" s="78"/>
    </row>
    <row r="429" spans="6:10">
      <c r="F429" s="78"/>
      <c r="G429" s="78"/>
      <c r="H429" s="78"/>
      <c r="I429" s="78"/>
      <c r="J429" s="78"/>
    </row>
    <row r="430" spans="6:10">
      <c r="F430" s="78"/>
      <c r="G430" s="78"/>
      <c r="H430" s="78"/>
      <c r="I430" s="78"/>
      <c r="J430" s="78"/>
    </row>
    <row r="431" spans="6:10">
      <c r="F431" s="78"/>
      <c r="G431" s="78"/>
      <c r="H431" s="78"/>
      <c r="I431" s="78"/>
      <c r="J431" s="78"/>
    </row>
    <row r="432" spans="6:10">
      <c r="F432" s="78"/>
      <c r="G432" s="78"/>
      <c r="H432" s="78"/>
      <c r="I432" s="78"/>
      <c r="J432" s="78"/>
    </row>
    <row r="433" spans="6:10">
      <c r="F433" s="78"/>
      <c r="G433" s="78"/>
      <c r="H433" s="78"/>
      <c r="I433" s="78"/>
      <c r="J433" s="78"/>
    </row>
    <row r="434" spans="6:10">
      <c r="F434" s="78"/>
      <c r="G434" s="78"/>
      <c r="H434" s="78"/>
      <c r="I434" s="78"/>
      <c r="J434" s="78"/>
    </row>
    <row r="435" spans="6:10">
      <c r="F435" s="78"/>
      <c r="G435" s="78"/>
      <c r="H435" s="78"/>
      <c r="I435" s="78"/>
      <c r="J435" s="78"/>
    </row>
    <row r="436" spans="6:10">
      <c r="F436" s="78"/>
      <c r="G436" s="78"/>
      <c r="H436" s="78"/>
      <c r="I436" s="78"/>
      <c r="J436" s="78"/>
    </row>
    <row r="437" spans="6:10">
      <c r="F437" s="78"/>
      <c r="G437" s="78"/>
      <c r="H437" s="78"/>
      <c r="I437" s="78"/>
      <c r="J437" s="78"/>
    </row>
    <row r="438" spans="6:10">
      <c r="F438" s="78"/>
      <c r="G438" s="78"/>
      <c r="H438" s="78"/>
      <c r="I438" s="78"/>
      <c r="J438" s="78"/>
    </row>
    <row r="439" spans="6:10">
      <c r="F439" s="78"/>
      <c r="G439" s="78"/>
      <c r="H439" s="78"/>
      <c r="I439" s="78"/>
      <c r="J439" s="78"/>
    </row>
    <row r="440" spans="6:10">
      <c r="F440" s="78"/>
      <c r="G440" s="78"/>
      <c r="H440" s="78"/>
      <c r="I440" s="78"/>
      <c r="J440" s="78"/>
    </row>
    <row r="441" spans="6:10">
      <c r="F441" s="78"/>
      <c r="G441" s="78"/>
      <c r="H441" s="78"/>
      <c r="I441" s="78"/>
      <c r="J441" s="78"/>
    </row>
    <row r="442" spans="6:10">
      <c r="F442" s="78"/>
      <c r="G442" s="78"/>
      <c r="H442" s="78"/>
      <c r="I442" s="78"/>
      <c r="J442" s="78"/>
    </row>
    <row r="443" spans="6:10">
      <c r="F443" s="78"/>
      <c r="G443" s="78"/>
      <c r="H443" s="78"/>
      <c r="I443" s="78"/>
      <c r="J443" s="78"/>
    </row>
    <row r="444" spans="6:10">
      <c r="F444" s="78"/>
      <c r="G444" s="78"/>
      <c r="H444" s="78"/>
      <c r="I444" s="78"/>
      <c r="J444" s="78"/>
    </row>
    <row r="445" spans="6:10">
      <c r="F445" s="78"/>
      <c r="G445" s="78"/>
      <c r="H445" s="78"/>
      <c r="I445" s="78"/>
      <c r="J445" s="78"/>
    </row>
    <row r="446" spans="6:10">
      <c r="F446" s="78"/>
      <c r="G446" s="78"/>
      <c r="H446" s="78"/>
      <c r="I446" s="78"/>
      <c r="J446" s="78"/>
    </row>
    <row r="447" spans="6:10">
      <c r="F447" s="78"/>
      <c r="G447" s="78"/>
      <c r="H447" s="78"/>
      <c r="I447" s="78"/>
      <c r="J447" s="78"/>
    </row>
    <row r="448" spans="6:10">
      <c r="F448" s="78"/>
      <c r="G448" s="78"/>
      <c r="H448" s="78"/>
      <c r="I448" s="78"/>
      <c r="J448" s="78"/>
    </row>
    <row r="449" spans="6:10">
      <c r="F449" s="78"/>
      <c r="G449" s="78"/>
      <c r="H449" s="78"/>
      <c r="I449" s="78"/>
      <c r="J449" s="78"/>
    </row>
    <row r="450" spans="6:10">
      <c r="F450" s="78"/>
      <c r="G450" s="78"/>
      <c r="H450" s="78"/>
      <c r="I450" s="78"/>
      <c r="J450" s="78"/>
    </row>
    <row r="451" spans="6:10">
      <c r="F451" s="78"/>
      <c r="G451" s="78"/>
      <c r="H451" s="78"/>
      <c r="I451" s="78"/>
      <c r="J451" s="78"/>
    </row>
    <row r="452" spans="6:10">
      <c r="F452" s="78"/>
      <c r="G452" s="78"/>
      <c r="H452" s="78"/>
      <c r="I452" s="78"/>
      <c r="J452" s="78"/>
    </row>
    <row r="453" spans="6:10">
      <c r="F453" s="78"/>
      <c r="G453" s="78"/>
      <c r="H453" s="78"/>
      <c r="I453" s="78"/>
      <c r="J453" s="78"/>
    </row>
    <row r="454" spans="6:10">
      <c r="F454" s="78"/>
      <c r="G454" s="78"/>
      <c r="H454" s="78"/>
      <c r="I454" s="78"/>
      <c r="J454" s="78"/>
    </row>
    <row r="455" spans="6:10">
      <c r="F455" s="78"/>
      <c r="G455" s="78"/>
      <c r="H455" s="78"/>
      <c r="I455" s="78"/>
      <c r="J455" s="78"/>
    </row>
    <row r="456" spans="6:10">
      <c r="F456" s="78"/>
      <c r="G456" s="78"/>
      <c r="H456" s="78"/>
      <c r="I456" s="78"/>
      <c r="J456" s="78"/>
    </row>
    <row r="457" spans="6:10">
      <c r="F457" s="78"/>
      <c r="G457" s="78"/>
      <c r="H457" s="78"/>
      <c r="I457" s="78"/>
      <c r="J457" s="78"/>
    </row>
    <row r="458" spans="6:10">
      <c r="F458" s="78"/>
      <c r="G458" s="78"/>
      <c r="H458" s="78"/>
      <c r="I458" s="78"/>
      <c r="J458" s="78"/>
    </row>
    <row r="459" spans="6:10">
      <c r="F459" s="78"/>
      <c r="G459" s="78"/>
      <c r="H459" s="78"/>
      <c r="I459" s="78"/>
      <c r="J459" s="78"/>
    </row>
    <row r="460" spans="6:10">
      <c r="F460" s="78"/>
      <c r="G460" s="78"/>
      <c r="H460" s="78"/>
      <c r="I460" s="78"/>
      <c r="J460" s="78"/>
    </row>
    <row r="461" spans="6:10">
      <c r="F461" s="78"/>
      <c r="G461" s="78"/>
      <c r="H461" s="78"/>
      <c r="I461" s="78"/>
      <c r="J461" s="78"/>
    </row>
    <row r="462" spans="6:10">
      <c r="F462" s="78"/>
      <c r="G462" s="78"/>
      <c r="H462" s="78"/>
      <c r="I462" s="78"/>
      <c r="J462" s="78"/>
    </row>
    <row r="463" spans="6:10">
      <c r="F463" s="78"/>
      <c r="G463" s="78"/>
      <c r="H463" s="78"/>
      <c r="I463" s="78"/>
      <c r="J463" s="78"/>
    </row>
    <row r="464" spans="6:10">
      <c r="F464" s="78"/>
      <c r="G464" s="78"/>
      <c r="H464" s="78"/>
      <c r="I464" s="78"/>
      <c r="J464" s="78"/>
    </row>
    <row r="465" spans="6:10">
      <c r="F465" s="78"/>
      <c r="G465" s="78"/>
      <c r="H465" s="78"/>
      <c r="I465" s="78"/>
      <c r="J465" s="78"/>
    </row>
    <row r="466" spans="6:10">
      <c r="F466" s="78"/>
      <c r="G466" s="78"/>
      <c r="H466" s="78"/>
      <c r="I466" s="78"/>
      <c r="J466" s="78"/>
    </row>
    <row r="467" spans="6:10">
      <c r="F467" s="78"/>
      <c r="G467" s="78"/>
      <c r="H467" s="78"/>
      <c r="I467" s="78"/>
      <c r="J467" s="78"/>
    </row>
    <row r="468" spans="6:10">
      <c r="F468" s="78"/>
      <c r="G468" s="78"/>
      <c r="H468" s="78"/>
      <c r="I468" s="78"/>
      <c r="J468" s="78"/>
    </row>
    <row r="469" spans="6:10">
      <c r="F469" s="78"/>
      <c r="G469" s="78"/>
      <c r="H469" s="78"/>
      <c r="I469" s="78"/>
      <c r="J469" s="78"/>
    </row>
    <row r="470" spans="6:10">
      <c r="F470" s="78"/>
      <c r="G470" s="78"/>
      <c r="H470" s="78"/>
      <c r="I470" s="78"/>
      <c r="J470" s="78"/>
    </row>
    <row r="471" spans="6:10">
      <c r="F471" s="78"/>
      <c r="G471" s="78"/>
      <c r="H471" s="78"/>
      <c r="I471" s="78"/>
      <c r="J471" s="78"/>
    </row>
    <row r="472" spans="6:10">
      <c r="F472" s="78"/>
      <c r="G472" s="78"/>
      <c r="H472" s="78"/>
      <c r="I472" s="78"/>
      <c r="J472" s="78"/>
    </row>
    <row r="473" spans="6:10">
      <c r="F473" s="78"/>
      <c r="G473" s="78"/>
      <c r="H473" s="78"/>
      <c r="I473" s="78"/>
      <c r="J473" s="78"/>
    </row>
    <row r="474" spans="6:10">
      <c r="F474" s="78"/>
      <c r="G474" s="78"/>
      <c r="H474" s="78"/>
      <c r="I474" s="78"/>
      <c r="J474" s="78"/>
    </row>
    <row r="475" spans="6:10">
      <c r="F475" s="78"/>
      <c r="G475" s="78"/>
      <c r="H475" s="78"/>
      <c r="I475" s="78"/>
      <c r="J475" s="78"/>
    </row>
    <row r="476" spans="6:10">
      <c r="F476" s="78"/>
      <c r="G476" s="78"/>
      <c r="H476" s="78"/>
      <c r="I476" s="78"/>
      <c r="J476" s="78"/>
    </row>
    <row r="477" spans="6:10">
      <c r="F477" s="78"/>
      <c r="G477" s="78"/>
      <c r="H477" s="78"/>
      <c r="I477" s="78"/>
      <c r="J477" s="78"/>
    </row>
    <row r="478" spans="6:10">
      <c r="F478" s="78"/>
      <c r="G478" s="78"/>
      <c r="H478" s="78"/>
      <c r="I478" s="78"/>
      <c r="J478" s="78"/>
    </row>
    <row r="479" spans="6:10">
      <c r="F479" s="78"/>
      <c r="G479" s="78"/>
      <c r="H479" s="78"/>
      <c r="I479" s="78"/>
      <c r="J479" s="78"/>
    </row>
    <row r="480" spans="6:10">
      <c r="F480" s="78"/>
      <c r="G480" s="78"/>
      <c r="H480" s="78"/>
      <c r="I480" s="78"/>
      <c r="J480" s="78"/>
    </row>
    <row r="481" spans="6:10">
      <c r="F481" s="78"/>
      <c r="G481" s="78"/>
      <c r="H481" s="78"/>
      <c r="I481" s="78"/>
      <c r="J481" s="78"/>
    </row>
    <row r="482" spans="6:10">
      <c r="F482" s="78"/>
      <c r="G482" s="78"/>
      <c r="H482" s="78"/>
      <c r="I482" s="78"/>
      <c r="J482" s="78"/>
    </row>
    <row r="483" spans="6:10">
      <c r="F483" s="78"/>
      <c r="G483" s="78"/>
      <c r="H483" s="78"/>
      <c r="I483" s="78"/>
      <c r="J483" s="78"/>
    </row>
    <row r="484" spans="6:10">
      <c r="F484" s="78"/>
      <c r="G484" s="78"/>
      <c r="H484" s="78"/>
      <c r="I484" s="78"/>
      <c r="J484" s="78"/>
    </row>
    <row r="485" spans="6:10">
      <c r="F485" s="78"/>
      <c r="G485" s="78"/>
      <c r="H485" s="78"/>
      <c r="I485" s="78"/>
      <c r="J485" s="78"/>
    </row>
    <row r="486" spans="6:10">
      <c r="F486" s="78"/>
      <c r="G486" s="78"/>
      <c r="H486" s="78"/>
      <c r="I486" s="78"/>
      <c r="J486" s="78"/>
    </row>
    <row r="487" spans="6:10">
      <c r="F487" s="78"/>
      <c r="G487" s="78"/>
      <c r="H487" s="78"/>
      <c r="I487" s="78"/>
      <c r="J487" s="78"/>
    </row>
    <row r="488" spans="6:10">
      <c r="F488" s="78"/>
      <c r="G488" s="78"/>
      <c r="H488" s="78"/>
      <c r="I488" s="78"/>
      <c r="J488" s="78"/>
    </row>
    <row r="489" spans="6:10">
      <c r="F489" s="78"/>
      <c r="G489" s="78"/>
      <c r="H489" s="78"/>
      <c r="I489" s="78"/>
      <c r="J489" s="78"/>
    </row>
    <row r="490" spans="6:10">
      <c r="F490" s="78"/>
      <c r="G490" s="78"/>
      <c r="H490" s="78"/>
      <c r="I490" s="78"/>
      <c r="J490" s="78"/>
    </row>
    <row r="491" spans="6:10">
      <c r="F491" s="78"/>
      <c r="G491" s="78"/>
      <c r="H491" s="78"/>
      <c r="I491" s="78"/>
      <c r="J491" s="78"/>
    </row>
    <row r="492" spans="6:10">
      <c r="F492" s="78"/>
      <c r="G492" s="78"/>
      <c r="H492" s="78"/>
      <c r="I492" s="78"/>
      <c r="J492" s="78"/>
    </row>
    <row r="493" spans="6:10">
      <c r="F493" s="78"/>
      <c r="G493" s="78"/>
      <c r="H493" s="78"/>
      <c r="I493" s="78"/>
      <c r="J493" s="78"/>
    </row>
    <row r="494" spans="6:10">
      <c r="F494" s="78"/>
      <c r="G494" s="78"/>
      <c r="H494" s="78"/>
      <c r="I494" s="78"/>
      <c r="J494" s="78"/>
    </row>
    <row r="495" spans="6:10">
      <c r="F495" s="78"/>
      <c r="G495" s="78"/>
      <c r="H495" s="78"/>
      <c r="I495" s="78"/>
      <c r="J495" s="78"/>
    </row>
    <row r="496" spans="6:10">
      <c r="F496" s="78"/>
      <c r="G496" s="78"/>
      <c r="H496" s="78"/>
      <c r="I496" s="78"/>
      <c r="J496" s="78"/>
    </row>
    <row r="497" spans="6:10">
      <c r="F497" s="78"/>
      <c r="G497" s="78"/>
      <c r="H497" s="78"/>
      <c r="I497" s="78"/>
      <c r="J497" s="78"/>
    </row>
    <row r="498" spans="6:10">
      <c r="F498" s="78"/>
      <c r="G498" s="78"/>
      <c r="H498" s="78"/>
      <c r="I498" s="78"/>
      <c r="J498" s="78"/>
    </row>
    <row r="499" spans="6:10">
      <c r="F499" s="78"/>
      <c r="G499" s="78"/>
      <c r="H499" s="78"/>
      <c r="I499" s="78"/>
      <c r="J499" s="78"/>
    </row>
    <row r="500" spans="6:10">
      <c r="F500" s="78"/>
      <c r="G500" s="78"/>
      <c r="H500" s="78"/>
      <c r="I500" s="78"/>
      <c r="J500" s="78"/>
    </row>
    <row r="501" spans="6:10">
      <c r="F501" s="78"/>
      <c r="G501" s="78"/>
      <c r="H501" s="78"/>
      <c r="I501" s="78"/>
      <c r="J501" s="78"/>
    </row>
    <row r="502" spans="6:10">
      <c r="F502" s="78"/>
      <c r="G502" s="78"/>
      <c r="H502" s="78"/>
      <c r="I502" s="78"/>
      <c r="J502" s="78"/>
    </row>
    <row r="503" spans="6:10">
      <c r="F503" s="78"/>
      <c r="G503" s="78"/>
      <c r="H503" s="78"/>
      <c r="I503" s="78"/>
      <c r="J503" s="78"/>
    </row>
    <row r="504" spans="6:10">
      <c r="F504" s="78"/>
      <c r="G504" s="78"/>
      <c r="H504" s="78"/>
      <c r="I504" s="78"/>
      <c r="J504" s="78"/>
    </row>
    <row r="505" spans="6:10">
      <c r="F505" s="78"/>
      <c r="G505" s="78"/>
      <c r="H505" s="78"/>
      <c r="I505" s="78"/>
      <c r="J505" s="78"/>
    </row>
    <row r="506" spans="6:10">
      <c r="F506" s="78"/>
      <c r="G506" s="78"/>
      <c r="H506" s="78"/>
      <c r="I506" s="78"/>
      <c r="J506" s="78"/>
    </row>
    <row r="507" spans="6:10">
      <c r="F507" s="78"/>
      <c r="G507" s="78"/>
      <c r="H507" s="78"/>
      <c r="I507" s="78"/>
      <c r="J507" s="78"/>
    </row>
    <row r="508" spans="6:10">
      <c r="F508" s="78"/>
      <c r="G508" s="78"/>
      <c r="H508" s="78"/>
      <c r="I508" s="78"/>
      <c r="J508" s="78"/>
    </row>
    <row r="509" spans="6:10">
      <c r="F509" s="78"/>
      <c r="G509" s="78"/>
      <c r="H509" s="78"/>
      <c r="I509" s="78"/>
      <c r="J509" s="78"/>
    </row>
    <row r="510" spans="6:10">
      <c r="F510" s="78"/>
      <c r="G510" s="78"/>
      <c r="H510" s="78"/>
      <c r="I510" s="78"/>
      <c r="J510" s="78"/>
    </row>
    <row r="511" spans="6:10">
      <c r="F511" s="78"/>
      <c r="G511" s="78"/>
      <c r="H511" s="78"/>
      <c r="I511" s="78"/>
      <c r="J511" s="78"/>
    </row>
    <row r="512" spans="6:10">
      <c r="F512" s="78"/>
      <c r="G512" s="78"/>
      <c r="H512" s="78"/>
      <c r="I512" s="78"/>
      <c r="J512" s="78"/>
    </row>
    <row r="513" spans="6:10">
      <c r="F513" s="78"/>
      <c r="G513" s="78"/>
      <c r="H513" s="78"/>
      <c r="I513" s="78"/>
      <c r="J513" s="78"/>
    </row>
    <row r="514" spans="6:10">
      <c r="F514" s="78"/>
      <c r="G514" s="78"/>
      <c r="H514" s="78"/>
      <c r="I514" s="78"/>
      <c r="J514" s="78"/>
    </row>
    <row r="515" spans="6:10">
      <c r="F515" s="78"/>
      <c r="G515" s="78"/>
      <c r="H515" s="78"/>
      <c r="I515" s="78"/>
      <c r="J515" s="78"/>
    </row>
    <row r="516" spans="6:10">
      <c r="F516" s="78"/>
      <c r="G516" s="78"/>
      <c r="H516" s="78"/>
      <c r="I516" s="78"/>
      <c r="J516" s="78"/>
    </row>
    <row r="517" spans="6:10">
      <c r="F517" s="78"/>
      <c r="G517" s="78"/>
      <c r="H517" s="78"/>
      <c r="I517" s="78"/>
      <c r="J517" s="78"/>
    </row>
    <row r="518" spans="6:10">
      <c r="F518" s="78"/>
      <c r="G518" s="78"/>
      <c r="H518" s="78"/>
      <c r="I518" s="78"/>
      <c r="J518" s="78"/>
    </row>
    <row r="519" spans="6:10">
      <c r="F519" s="78"/>
      <c r="G519" s="78"/>
      <c r="H519" s="78"/>
      <c r="I519" s="78"/>
      <c r="J519" s="78"/>
    </row>
    <row r="520" spans="6:10">
      <c r="F520" s="78"/>
      <c r="G520" s="78"/>
      <c r="H520" s="78"/>
      <c r="I520" s="78"/>
      <c r="J520" s="78"/>
    </row>
    <row r="521" spans="6:10">
      <c r="F521" s="78"/>
      <c r="G521" s="78"/>
      <c r="H521" s="78"/>
      <c r="I521" s="78"/>
      <c r="J521" s="78"/>
    </row>
    <row r="522" spans="6:10">
      <c r="F522" s="78"/>
      <c r="G522" s="78"/>
      <c r="H522" s="78"/>
      <c r="I522" s="78"/>
      <c r="J522" s="78"/>
    </row>
    <row r="523" spans="6:10">
      <c r="F523" s="78"/>
      <c r="G523" s="78"/>
      <c r="H523" s="78"/>
      <c r="I523" s="78"/>
      <c r="J523" s="78"/>
    </row>
    <row r="524" spans="6:10">
      <c r="F524" s="78"/>
      <c r="G524" s="78"/>
      <c r="H524" s="78"/>
      <c r="I524" s="78"/>
      <c r="J524" s="78"/>
    </row>
    <row r="525" spans="6:10">
      <c r="F525" s="78"/>
      <c r="G525" s="78"/>
      <c r="H525" s="78"/>
      <c r="I525" s="78"/>
      <c r="J525" s="78"/>
    </row>
    <row r="526" spans="6:10">
      <c r="F526" s="78"/>
      <c r="G526" s="78"/>
      <c r="H526" s="78"/>
      <c r="I526" s="78"/>
      <c r="J526" s="78"/>
    </row>
    <row r="527" spans="6:10">
      <c r="F527" s="78"/>
      <c r="G527" s="78"/>
      <c r="H527" s="78"/>
      <c r="I527" s="78"/>
      <c r="J527" s="78"/>
    </row>
    <row r="528" spans="6:10">
      <c r="F528" s="78"/>
      <c r="G528" s="78"/>
      <c r="H528" s="78"/>
      <c r="I528" s="78"/>
      <c r="J528" s="78"/>
    </row>
    <row r="529" spans="6:10">
      <c r="F529" s="78"/>
      <c r="G529" s="78"/>
      <c r="H529" s="78"/>
      <c r="I529" s="78"/>
      <c r="J529" s="78"/>
    </row>
    <row r="530" spans="6:10">
      <c r="F530" s="78"/>
      <c r="G530" s="78"/>
      <c r="H530" s="78"/>
      <c r="I530" s="78"/>
      <c r="J530" s="78"/>
    </row>
    <row r="531" spans="6:10">
      <c r="F531" s="78"/>
      <c r="G531" s="78"/>
      <c r="H531" s="78"/>
      <c r="I531" s="78"/>
      <c r="J531" s="78"/>
    </row>
    <row r="532" spans="6:10">
      <c r="F532" s="78"/>
      <c r="G532" s="78"/>
      <c r="H532" s="78"/>
      <c r="I532" s="78"/>
      <c r="J532" s="78"/>
    </row>
    <row r="533" spans="6:10">
      <c r="F533" s="78"/>
      <c r="G533" s="78"/>
      <c r="H533" s="78"/>
      <c r="I533" s="78"/>
      <c r="J533" s="78"/>
    </row>
    <row r="534" spans="6:10">
      <c r="F534" s="78"/>
      <c r="G534" s="78"/>
      <c r="H534" s="78"/>
      <c r="I534" s="78"/>
      <c r="J534" s="78"/>
    </row>
    <row r="535" spans="6:10">
      <c r="F535" s="78"/>
      <c r="G535" s="78"/>
      <c r="H535" s="78"/>
      <c r="I535" s="78"/>
      <c r="J535" s="78"/>
    </row>
    <row r="536" spans="6:10">
      <c r="F536" s="78"/>
      <c r="G536" s="78"/>
      <c r="H536" s="78"/>
      <c r="I536" s="78"/>
      <c r="J536" s="78"/>
    </row>
    <row r="537" spans="6:10">
      <c r="F537" s="78"/>
      <c r="G537" s="78"/>
      <c r="H537" s="78"/>
      <c r="I537" s="78"/>
      <c r="J537" s="78"/>
    </row>
    <row r="538" spans="6:10">
      <c r="F538" s="78"/>
      <c r="G538" s="78"/>
      <c r="H538" s="78"/>
      <c r="I538" s="78"/>
      <c r="J538" s="78"/>
    </row>
    <row r="539" spans="6:10">
      <c r="F539" s="78"/>
      <c r="G539" s="78"/>
      <c r="H539" s="78"/>
      <c r="I539" s="78"/>
      <c r="J539" s="78"/>
    </row>
    <row r="540" spans="6:10">
      <c r="F540" s="78"/>
      <c r="G540" s="78"/>
      <c r="H540" s="78"/>
      <c r="I540" s="78"/>
      <c r="J540" s="78"/>
    </row>
    <row r="541" spans="6:10">
      <c r="F541" s="78"/>
      <c r="G541" s="78"/>
      <c r="H541" s="78"/>
      <c r="I541" s="78"/>
      <c r="J541" s="78"/>
    </row>
    <row r="542" spans="6:10">
      <c r="F542" s="78"/>
      <c r="G542" s="78"/>
      <c r="H542" s="78"/>
      <c r="I542" s="78"/>
      <c r="J542" s="78"/>
    </row>
    <row r="543" spans="6:10">
      <c r="F543" s="78"/>
      <c r="G543" s="78"/>
      <c r="H543" s="78"/>
      <c r="I543" s="78"/>
      <c r="J543" s="78"/>
    </row>
    <row r="544" spans="6:10">
      <c r="F544" s="78"/>
      <c r="G544" s="78"/>
      <c r="H544" s="78"/>
      <c r="I544" s="78"/>
      <c r="J544" s="78"/>
    </row>
    <row r="545" spans="6:10">
      <c r="F545" s="78"/>
      <c r="G545" s="78"/>
      <c r="H545" s="78"/>
      <c r="I545" s="78"/>
      <c r="J545" s="78"/>
    </row>
    <row r="546" spans="6:10">
      <c r="F546" s="78"/>
      <c r="G546" s="78"/>
      <c r="H546" s="78"/>
      <c r="I546" s="78"/>
      <c r="J546" s="78"/>
    </row>
    <row r="547" spans="6:10">
      <c r="F547" s="78"/>
      <c r="G547" s="78"/>
      <c r="H547" s="78"/>
      <c r="I547" s="78"/>
      <c r="J547" s="78"/>
    </row>
    <row r="548" spans="6:10">
      <c r="F548" s="78"/>
      <c r="G548" s="78"/>
      <c r="H548" s="78"/>
      <c r="I548" s="78"/>
      <c r="J548" s="78"/>
    </row>
    <row r="549" spans="6:10">
      <c r="F549" s="78"/>
      <c r="G549" s="78"/>
      <c r="H549" s="78"/>
      <c r="I549" s="78"/>
      <c r="J549" s="78"/>
    </row>
    <row r="550" spans="6:10">
      <c r="F550" s="78"/>
      <c r="G550" s="78"/>
      <c r="H550" s="78"/>
      <c r="I550" s="78"/>
      <c r="J550" s="78"/>
    </row>
    <row r="551" spans="6:10">
      <c r="F551" s="78"/>
      <c r="G551" s="78"/>
      <c r="H551" s="78"/>
      <c r="I551" s="78"/>
      <c r="J551" s="78"/>
    </row>
    <row r="552" spans="6:10">
      <c r="F552" s="78"/>
      <c r="G552" s="78"/>
      <c r="H552" s="78"/>
      <c r="I552" s="78"/>
      <c r="J552" s="78"/>
    </row>
    <row r="553" spans="6:10">
      <c r="F553" s="78"/>
      <c r="G553" s="78"/>
      <c r="H553" s="78"/>
      <c r="I553" s="78"/>
      <c r="J553" s="78"/>
    </row>
    <row r="554" spans="6:10">
      <c r="F554" s="78"/>
      <c r="G554" s="78"/>
      <c r="H554" s="78"/>
      <c r="I554" s="78"/>
      <c r="J554" s="78"/>
    </row>
    <row r="555" spans="6:10">
      <c r="F555" s="78"/>
      <c r="G555" s="78"/>
      <c r="H555" s="78"/>
      <c r="I555" s="78"/>
      <c r="J555" s="78"/>
    </row>
    <row r="556" spans="6:10">
      <c r="F556" s="78"/>
      <c r="G556" s="78"/>
      <c r="H556" s="78"/>
      <c r="I556" s="78"/>
      <c r="J556" s="78"/>
    </row>
    <row r="557" spans="6:10">
      <c r="F557" s="78"/>
      <c r="G557" s="78"/>
      <c r="H557" s="78"/>
      <c r="I557" s="78"/>
      <c r="J557" s="78"/>
    </row>
    <row r="558" spans="6:10">
      <c r="F558" s="78"/>
      <c r="G558" s="78"/>
      <c r="H558" s="78"/>
      <c r="I558" s="78"/>
      <c r="J558" s="78"/>
    </row>
    <row r="559" spans="6:10">
      <c r="F559" s="78"/>
      <c r="G559" s="78"/>
      <c r="H559" s="78"/>
      <c r="I559" s="78"/>
      <c r="J559" s="78"/>
    </row>
    <row r="560" spans="6:10">
      <c r="F560" s="78"/>
      <c r="G560" s="78"/>
      <c r="H560" s="78"/>
      <c r="I560" s="78"/>
      <c r="J560" s="78"/>
    </row>
    <row r="561" spans="6:10">
      <c r="F561" s="78"/>
      <c r="G561" s="78"/>
      <c r="H561" s="78"/>
      <c r="I561" s="78"/>
      <c r="J561" s="78"/>
    </row>
    <row r="562" spans="6:10">
      <c r="F562" s="78"/>
      <c r="G562" s="78"/>
      <c r="H562" s="78"/>
      <c r="I562" s="78"/>
      <c r="J562" s="78"/>
    </row>
    <row r="563" spans="6:10">
      <c r="F563" s="78"/>
      <c r="G563" s="78"/>
      <c r="H563" s="78"/>
      <c r="I563" s="78"/>
      <c r="J563" s="78"/>
    </row>
    <row r="564" spans="6:10">
      <c r="F564" s="78"/>
      <c r="G564" s="78"/>
      <c r="H564" s="78"/>
      <c r="I564" s="78"/>
      <c r="J564" s="78"/>
    </row>
    <row r="565" spans="6:10">
      <c r="F565" s="78"/>
      <c r="G565" s="78"/>
      <c r="H565" s="78"/>
      <c r="I565" s="78"/>
      <c r="J565" s="78"/>
    </row>
    <row r="566" spans="6:10">
      <c r="F566" s="78"/>
      <c r="G566" s="78"/>
      <c r="H566" s="78"/>
      <c r="I566" s="78"/>
      <c r="J566" s="78"/>
    </row>
    <row r="567" spans="6:10">
      <c r="F567" s="78"/>
      <c r="G567" s="78"/>
      <c r="H567" s="78"/>
      <c r="I567" s="78"/>
      <c r="J567" s="78"/>
    </row>
    <row r="568" spans="6:10">
      <c r="F568" s="78"/>
      <c r="G568" s="78"/>
      <c r="H568" s="78"/>
      <c r="I568" s="78"/>
      <c r="J568" s="78"/>
    </row>
    <row r="569" spans="6:10">
      <c r="F569" s="78"/>
      <c r="G569" s="78"/>
      <c r="H569" s="78"/>
      <c r="I569" s="78"/>
      <c r="J569" s="78"/>
    </row>
    <row r="570" spans="6:10">
      <c r="F570" s="78"/>
      <c r="G570" s="78"/>
      <c r="H570" s="78"/>
      <c r="I570" s="78"/>
      <c r="J570" s="78"/>
    </row>
    <row r="571" spans="6:10">
      <c r="F571" s="78"/>
      <c r="G571" s="78"/>
      <c r="H571" s="78"/>
      <c r="I571" s="78"/>
      <c r="J571" s="78"/>
    </row>
    <row r="572" spans="6:10">
      <c r="F572" s="78"/>
      <c r="G572" s="78"/>
      <c r="H572" s="78"/>
      <c r="I572" s="78"/>
      <c r="J572" s="78"/>
    </row>
    <row r="573" spans="6:10">
      <c r="F573" s="78"/>
      <c r="G573" s="78"/>
      <c r="H573" s="78"/>
      <c r="I573" s="78"/>
      <c r="J573" s="78"/>
    </row>
    <row r="574" spans="6:10">
      <c r="F574" s="78"/>
      <c r="G574" s="78"/>
      <c r="H574" s="78"/>
      <c r="I574" s="78"/>
      <c r="J574" s="78"/>
    </row>
    <row r="575" spans="6:10">
      <c r="F575" s="78"/>
      <c r="G575" s="78"/>
      <c r="H575" s="78"/>
      <c r="I575" s="78"/>
      <c r="J575" s="78"/>
    </row>
    <row r="576" spans="6:10">
      <c r="F576" s="78"/>
      <c r="G576" s="78"/>
      <c r="H576" s="78"/>
      <c r="I576" s="78"/>
      <c r="J576" s="78"/>
    </row>
    <row r="577" spans="6:10">
      <c r="F577" s="78"/>
      <c r="G577" s="78"/>
      <c r="H577" s="78"/>
      <c r="I577" s="78"/>
      <c r="J577" s="78"/>
    </row>
    <row r="578" spans="6:10">
      <c r="F578" s="78"/>
      <c r="G578" s="78"/>
      <c r="H578" s="78"/>
      <c r="I578" s="78"/>
      <c r="J578" s="78"/>
    </row>
    <row r="579" spans="6:10">
      <c r="F579" s="78"/>
      <c r="G579" s="78"/>
      <c r="H579" s="78"/>
      <c r="I579" s="78"/>
      <c r="J579" s="78"/>
    </row>
    <row r="580" spans="6:10">
      <c r="F580" s="78"/>
      <c r="G580" s="78"/>
      <c r="H580" s="78"/>
      <c r="I580" s="78"/>
      <c r="J580" s="78"/>
    </row>
    <row r="581" spans="6:10">
      <c r="F581" s="78"/>
      <c r="G581" s="78"/>
      <c r="H581" s="78"/>
      <c r="I581" s="78"/>
      <c r="J581" s="78"/>
    </row>
    <row r="582" spans="6:10">
      <c r="F582" s="78"/>
      <c r="G582" s="78"/>
      <c r="H582" s="78"/>
      <c r="I582" s="78"/>
      <c r="J582" s="78"/>
    </row>
    <row r="583" spans="6:10">
      <c r="F583" s="78"/>
      <c r="G583" s="78"/>
      <c r="H583" s="78"/>
      <c r="I583" s="78"/>
      <c r="J583" s="78"/>
    </row>
    <row r="584" spans="6:10">
      <c r="F584" s="78"/>
      <c r="G584" s="78"/>
      <c r="H584" s="78"/>
      <c r="I584" s="78"/>
      <c r="J584" s="78"/>
    </row>
    <row r="585" spans="6:10">
      <c r="F585" s="78"/>
      <c r="G585" s="78"/>
      <c r="H585" s="78"/>
      <c r="I585" s="78"/>
      <c r="J585" s="78"/>
    </row>
    <row r="586" spans="6:10">
      <c r="F586" s="78"/>
      <c r="G586" s="78"/>
      <c r="H586" s="78"/>
      <c r="I586" s="78"/>
      <c r="J586" s="78"/>
    </row>
    <row r="587" spans="6:10">
      <c r="F587" s="78"/>
      <c r="G587" s="78"/>
      <c r="H587" s="78"/>
      <c r="I587" s="78"/>
      <c r="J587" s="78"/>
    </row>
    <row r="588" spans="6:10">
      <c r="F588" s="78"/>
      <c r="G588" s="78"/>
      <c r="H588" s="78"/>
      <c r="I588" s="78"/>
      <c r="J588" s="78"/>
    </row>
    <row r="589" spans="6:10">
      <c r="F589" s="78"/>
      <c r="G589" s="78"/>
      <c r="H589" s="78"/>
      <c r="I589" s="78"/>
      <c r="J589" s="78"/>
    </row>
    <row r="590" spans="6:10">
      <c r="F590" s="78"/>
      <c r="G590" s="78"/>
      <c r="H590" s="78"/>
      <c r="I590" s="78"/>
      <c r="J590" s="78"/>
    </row>
    <row r="591" spans="6:10">
      <c r="F591" s="78"/>
      <c r="G591" s="78"/>
      <c r="H591" s="78"/>
      <c r="I591" s="78"/>
      <c r="J591" s="78"/>
    </row>
    <row r="592" spans="6:10">
      <c r="F592" s="78"/>
      <c r="G592" s="78"/>
      <c r="H592" s="78"/>
      <c r="I592" s="78"/>
      <c r="J592" s="78"/>
    </row>
    <row r="593" spans="6:10">
      <c r="F593" s="78"/>
      <c r="G593" s="78"/>
      <c r="H593" s="78"/>
      <c r="I593" s="78"/>
      <c r="J593" s="78"/>
    </row>
    <row r="594" spans="6:10">
      <c r="F594" s="78"/>
      <c r="G594" s="78"/>
      <c r="H594" s="78"/>
      <c r="I594" s="78"/>
      <c r="J594" s="78"/>
    </row>
    <row r="595" spans="6:10">
      <c r="F595" s="78"/>
      <c r="G595" s="78"/>
      <c r="H595" s="78"/>
      <c r="I595" s="78"/>
      <c r="J595" s="78"/>
    </row>
    <row r="596" spans="6:10">
      <c r="F596" s="78"/>
      <c r="G596" s="78"/>
      <c r="H596" s="78"/>
      <c r="I596" s="78"/>
      <c r="J596" s="78"/>
    </row>
    <row r="597" spans="6:10">
      <c r="F597" s="78"/>
      <c r="G597" s="78"/>
      <c r="H597" s="78"/>
      <c r="I597" s="78"/>
      <c r="J597" s="78"/>
    </row>
    <row r="598" spans="6:10">
      <c r="F598" s="78"/>
      <c r="G598" s="78"/>
      <c r="H598" s="78"/>
      <c r="I598" s="78"/>
      <c r="J598" s="78"/>
    </row>
    <row r="599" spans="6:10">
      <c r="F599" s="78"/>
      <c r="G599" s="78"/>
      <c r="H599" s="78"/>
      <c r="I599" s="78"/>
      <c r="J599" s="78"/>
    </row>
    <row r="600" spans="6:10">
      <c r="F600" s="78"/>
      <c r="G600" s="78"/>
      <c r="H600" s="78"/>
      <c r="I600" s="78"/>
      <c r="J600" s="78"/>
    </row>
    <row r="601" spans="6:10">
      <c r="F601" s="78"/>
      <c r="G601" s="78"/>
      <c r="H601" s="78"/>
      <c r="I601" s="78"/>
      <c r="J601" s="78"/>
    </row>
    <row r="602" spans="6:10">
      <c r="F602" s="78"/>
      <c r="G602" s="78"/>
      <c r="H602" s="78"/>
      <c r="I602" s="78"/>
      <c r="J602" s="78"/>
    </row>
    <row r="603" spans="6:10">
      <c r="F603" s="78"/>
      <c r="G603" s="78"/>
      <c r="H603" s="78"/>
      <c r="I603" s="78"/>
      <c r="J603" s="78"/>
    </row>
    <row r="604" spans="6:10">
      <c r="F604" s="78"/>
      <c r="G604" s="78"/>
      <c r="H604" s="78"/>
      <c r="I604" s="78"/>
      <c r="J604" s="78"/>
    </row>
    <row r="605" spans="6:10">
      <c r="F605" s="78"/>
      <c r="G605" s="78"/>
      <c r="H605" s="78"/>
      <c r="I605" s="78"/>
      <c r="J605" s="78"/>
    </row>
    <row r="606" spans="6:10">
      <c r="F606" s="78"/>
      <c r="G606" s="78"/>
      <c r="H606" s="78"/>
      <c r="I606" s="78"/>
      <c r="J606" s="78"/>
    </row>
    <row r="607" spans="6:10">
      <c r="F607" s="78"/>
      <c r="G607" s="78"/>
      <c r="H607" s="78"/>
      <c r="I607" s="78"/>
      <c r="J607" s="78"/>
    </row>
    <row r="608" spans="6:10">
      <c r="F608" s="78"/>
      <c r="G608" s="78"/>
      <c r="H608" s="78"/>
      <c r="I608" s="78"/>
      <c r="J608" s="78"/>
    </row>
    <row r="609" spans="6:10">
      <c r="F609" s="78"/>
      <c r="G609" s="78"/>
      <c r="H609" s="78"/>
      <c r="I609" s="78"/>
      <c r="J609" s="78"/>
    </row>
    <row r="610" spans="6:10">
      <c r="F610" s="78"/>
      <c r="G610" s="78"/>
      <c r="H610" s="78"/>
      <c r="I610" s="78"/>
      <c r="J610" s="78"/>
    </row>
    <row r="611" spans="6:10">
      <c r="F611" s="78"/>
      <c r="G611" s="78"/>
      <c r="H611" s="78"/>
      <c r="I611" s="78"/>
      <c r="J611" s="78"/>
    </row>
    <row r="612" spans="6:10">
      <c r="F612" s="78"/>
      <c r="G612" s="78"/>
      <c r="H612" s="78"/>
      <c r="I612" s="78"/>
      <c r="J612" s="78"/>
    </row>
    <row r="613" spans="6:10">
      <c r="F613" s="78"/>
      <c r="G613" s="78"/>
      <c r="H613" s="78"/>
      <c r="I613" s="78"/>
      <c r="J613" s="78"/>
    </row>
    <row r="614" spans="6:10">
      <c r="F614" s="78"/>
      <c r="G614" s="78"/>
      <c r="H614" s="78"/>
      <c r="I614" s="78"/>
      <c r="J614" s="78"/>
    </row>
    <row r="615" spans="6:10">
      <c r="F615" s="78"/>
      <c r="G615" s="78"/>
      <c r="H615" s="78"/>
      <c r="I615" s="78"/>
      <c r="J615" s="78"/>
    </row>
    <row r="616" spans="6:10">
      <c r="F616" s="78"/>
      <c r="G616" s="78"/>
      <c r="H616" s="78"/>
      <c r="I616" s="78"/>
      <c r="J616" s="78"/>
    </row>
    <row r="617" spans="6:10">
      <c r="F617" s="78"/>
      <c r="G617" s="78"/>
      <c r="H617" s="78"/>
      <c r="I617" s="78"/>
      <c r="J617" s="78"/>
    </row>
    <row r="618" spans="6:10">
      <c r="F618" s="78"/>
      <c r="G618" s="78"/>
      <c r="H618" s="78"/>
      <c r="I618" s="78"/>
      <c r="J618" s="78"/>
    </row>
    <row r="619" spans="6:10">
      <c r="F619" s="78"/>
      <c r="G619" s="78"/>
      <c r="H619" s="78"/>
      <c r="I619" s="78"/>
      <c r="J619" s="78"/>
    </row>
    <row r="620" spans="6:10">
      <c r="F620" s="78"/>
      <c r="G620" s="78"/>
      <c r="H620" s="78"/>
      <c r="I620" s="78"/>
      <c r="J620" s="78"/>
    </row>
    <row r="621" spans="6:10">
      <c r="F621" s="78"/>
      <c r="G621" s="78"/>
      <c r="H621" s="78"/>
      <c r="I621" s="78"/>
      <c r="J621" s="78"/>
    </row>
    <row r="622" spans="6:10">
      <c r="F622" s="78"/>
      <c r="G622" s="78"/>
      <c r="H622" s="78"/>
      <c r="I622" s="78"/>
      <c r="J622" s="78"/>
    </row>
    <row r="623" spans="6:10">
      <c r="F623" s="78"/>
      <c r="G623" s="78"/>
      <c r="H623" s="78"/>
      <c r="I623" s="78"/>
      <c r="J623" s="78"/>
    </row>
    <row r="624" spans="6:10">
      <c r="F624" s="78"/>
      <c r="G624" s="78"/>
      <c r="H624" s="78"/>
      <c r="I624" s="78"/>
      <c r="J624" s="78"/>
    </row>
    <row r="625" spans="6:10">
      <c r="F625" s="78"/>
      <c r="G625" s="78"/>
      <c r="H625" s="78"/>
      <c r="I625" s="78"/>
      <c r="J625" s="78"/>
    </row>
    <row r="626" spans="6:10">
      <c r="F626" s="78"/>
      <c r="G626" s="78"/>
      <c r="H626" s="78"/>
      <c r="I626" s="78"/>
      <c r="J626" s="78"/>
    </row>
    <row r="627" spans="6:10">
      <c r="F627" s="78"/>
      <c r="G627" s="78"/>
      <c r="H627" s="78"/>
      <c r="I627" s="78"/>
      <c r="J627" s="78"/>
    </row>
    <row r="628" spans="6:10">
      <c r="F628" s="78"/>
      <c r="G628" s="78"/>
      <c r="H628" s="78"/>
      <c r="I628" s="78"/>
      <c r="J628" s="78"/>
    </row>
    <row r="629" spans="6:10">
      <c r="F629" s="78"/>
      <c r="G629" s="78"/>
      <c r="H629" s="78"/>
      <c r="I629" s="78"/>
      <c r="J629" s="78"/>
    </row>
    <row r="630" spans="6:10">
      <c r="F630" s="78"/>
      <c r="G630" s="78"/>
      <c r="H630" s="78"/>
      <c r="I630" s="78"/>
      <c r="J630" s="78"/>
    </row>
    <row r="631" spans="6:10">
      <c r="F631" s="78"/>
      <c r="G631" s="78"/>
      <c r="H631" s="78"/>
      <c r="I631" s="78"/>
      <c r="J631" s="78"/>
    </row>
    <row r="632" spans="6:10">
      <c r="F632" s="78"/>
      <c r="G632" s="78"/>
      <c r="H632" s="78"/>
      <c r="I632" s="78"/>
      <c r="J632" s="78"/>
    </row>
    <row r="633" spans="6:10">
      <c r="F633" s="78"/>
      <c r="G633" s="78"/>
      <c r="H633" s="78"/>
      <c r="I633" s="78"/>
      <c r="J633" s="78"/>
    </row>
    <row r="634" spans="6:10">
      <c r="F634" s="78"/>
      <c r="G634" s="78"/>
      <c r="H634" s="78"/>
      <c r="I634" s="78"/>
      <c r="J634" s="78"/>
    </row>
    <row r="635" spans="6:10">
      <c r="F635" s="78"/>
      <c r="G635" s="78"/>
      <c r="H635" s="78"/>
      <c r="I635" s="78"/>
      <c r="J635" s="78"/>
    </row>
    <row r="636" spans="6:10">
      <c r="F636" s="78"/>
      <c r="G636" s="78"/>
      <c r="H636" s="78"/>
      <c r="I636" s="78"/>
      <c r="J636" s="78"/>
    </row>
    <row r="637" spans="6:10">
      <c r="F637" s="78"/>
      <c r="G637" s="78"/>
      <c r="H637" s="78"/>
      <c r="I637" s="78"/>
      <c r="J637" s="78"/>
    </row>
    <row r="638" spans="6:10">
      <c r="F638" s="78"/>
      <c r="G638" s="78"/>
      <c r="H638" s="78"/>
      <c r="I638" s="78"/>
      <c r="J638" s="78"/>
    </row>
    <row r="639" spans="6:10">
      <c r="F639" s="78"/>
      <c r="G639" s="78"/>
      <c r="H639" s="78"/>
      <c r="I639" s="78"/>
      <c r="J639" s="78"/>
    </row>
    <row r="640" spans="6:10">
      <c r="F640" s="78"/>
      <c r="G640" s="78"/>
      <c r="H640" s="78"/>
      <c r="I640" s="78"/>
      <c r="J640" s="78"/>
    </row>
    <row r="641" spans="6:10">
      <c r="F641" s="78"/>
      <c r="G641" s="78"/>
      <c r="H641" s="78"/>
      <c r="I641" s="78"/>
      <c r="J641" s="78"/>
    </row>
    <row r="642" spans="6:10">
      <c r="F642" s="78"/>
      <c r="G642" s="78"/>
      <c r="H642" s="78"/>
      <c r="I642" s="78"/>
      <c r="J642" s="78"/>
    </row>
    <row r="643" spans="6:10">
      <c r="F643" s="78"/>
      <c r="G643" s="78"/>
      <c r="H643" s="78"/>
      <c r="I643" s="78"/>
      <c r="J643" s="78"/>
    </row>
    <row r="644" spans="6:10">
      <c r="F644" s="78"/>
      <c r="G644" s="78"/>
      <c r="H644" s="78"/>
      <c r="I644" s="78"/>
      <c r="J644" s="78"/>
    </row>
    <row r="645" spans="6:10">
      <c r="F645" s="78"/>
      <c r="G645" s="78"/>
      <c r="H645" s="78"/>
      <c r="I645" s="78"/>
      <c r="J645" s="78"/>
    </row>
    <row r="646" spans="6:10">
      <c r="F646" s="78"/>
      <c r="G646" s="78"/>
      <c r="H646" s="78"/>
      <c r="I646" s="78"/>
      <c r="J646" s="78"/>
    </row>
    <row r="647" spans="6:10">
      <c r="F647" s="78"/>
      <c r="G647" s="78"/>
      <c r="H647" s="78"/>
      <c r="I647" s="78"/>
      <c r="J647" s="78"/>
    </row>
    <row r="648" spans="6:10">
      <c r="F648" s="78"/>
      <c r="G648" s="78"/>
      <c r="H648" s="78"/>
      <c r="I648" s="78"/>
      <c r="J648" s="78"/>
    </row>
    <row r="649" spans="6:10">
      <c r="F649" s="78"/>
      <c r="G649" s="78"/>
      <c r="H649" s="78"/>
      <c r="I649" s="78"/>
      <c r="J649" s="78"/>
    </row>
    <row r="650" spans="6:10">
      <c r="F650" s="78"/>
      <c r="G650" s="78"/>
      <c r="H650" s="78"/>
      <c r="I650" s="78"/>
      <c r="J650" s="78"/>
    </row>
    <row r="651" spans="6:10">
      <c r="F651" s="78"/>
      <c r="G651" s="78"/>
      <c r="H651" s="78"/>
      <c r="I651" s="78"/>
      <c r="J651" s="78"/>
    </row>
    <row r="652" spans="6:10">
      <c r="F652" s="78"/>
      <c r="G652" s="78"/>
      <c r="H652" s="78"/>
      <c r="I652" s="78"/>
      <c r="J652" s="78"/>
    </row>
    <row r="653" spans="6:10">
      <c r="F653" s="78"/>
      <c r="G653" s="78"/>
      <c r="H653" s="78"/>
      <c r="I653" s="78"/>
      <c r="J653" s="78"/>
    </row>
    <row r="654" spans="6:10">
      <c r="F654" s="78"/>
      <c r="G654" s="78"/>
      <c r="H654" s="78"/>
      <c r="I654" s="78"/>
      <c r="J654" s="78"/>
    </row>
    <row r="655" spans="6:10">
      <c r="F655" s="78"/>
      <c r="G655" s="78"/>
      <c r="H655" s="78"/>
      <c r="I655" s="78"/>
      <c r="J655" s="78"/>
    </row>
    <row r="656" spans="6:10">
      <c r="F656" s="78"/>
      <c r="G656" s="78"/>
      <c r="H656" s="78"/>
      <c r="I656" s="78"/>
      <c r="J656" s="78"/>
    </row>
    <row r="657" spans="6:10">
      <c r="F657" s="78"/>
      <c r="G657" s="78"/>
      <c r="H657" s="78"/>
      <c r="I657" s="78"/>
      <c r="J657" s="78"/>
    </row>
    <row r="658" spans="6:10">
      <c r="F658" s="78"/>
      <c r="G658" s="78"/>
      <c r="H658" s="78"/>
      <c r="I658" s="78"/>
      <c r="J658" s="78"/>
    </row>
    <row r="659" spans="6:10">
      <c r="F659" s="78"/>
      <c r="G659" s="78"/>
      <c r="H659" s="78"/>
      <c r="I659" s="78"/>
      <c r="J659" s="78"/>
    </row>
    <row r="660" spans="6:10">
      <c r="F660" s="78"/>
      <c r="G660" s="78"/>
      <c r="H660" s="78"/>
      <c r="I660" s="78"/>
      <c r="J660" s="78"/>
    </row>
    <row r="661" spans="6:10">
      <c r="F661" s="78"/>
      <c r="G661" s="78"/>
      <c r="H661" s="78"/>
      <c r="I661" s="78"/>
      <c r="J661" s="78"/>
    </row>
    <row r="662" spans="6:10">
      <c r="F662" s="78"/>
      <c r="G662" s="78"/>
      <c r="H662" s="78"/>
      <c r="I662" s="78"/>
      <c r="J662" s="78"/>
    </row>
    <row r="663" spans="6:10">
      <c r="F663" s="78"/>
      <c r="G663" s="78"/>
      <c r="H663" s="78"/>
      <c r="I663" s="78"/>
      <c r="J663" s="78"/>
    </row>
    <row r="664" spans="6:10">
      <c r="F664" s="78"/>
      <c r="G664" s="78"/>
      <c r="H664" s="78"/>
      <c r="I664" s="78"/>
      <c r="J664" s="78"/>
    </row>
    <row r="665" spans="6:10">
      <c r="F665" s="78"/>
      <c r="G665" s="78"/>
      <c r="H665" s="78"/>
      <c r="I665" s="78"/>
      <c r="J665" s="78"/>
    </row>
    <row r="666" spans="6:10">
      <c r="F666" s="78"/>
      <c r="G666" s="78"/>
      <c r="H666" s="78"/>
      <c r="I666" s="78"/>
      <c r="J666" s="78"/>
    </row>
    <row r="667" spans="6:10">
      <c r="F667" s="78"/>
      <c r="G667" s="78"/>
      <c r="H667" s="78"/>
      <c r="I667" s="78"/>
      <c r="J667" s="78"/>
    </row>
    <row r="668" spans="6:10">
      <c r="F668" s="78"/>
      <c r="G668" s="78"/>
      <c r="H668" s="78"/>
      <c r="I668" s="78"/>
      <c r="J668" s="78"/>
    </row>
    <row r="669" spans="6:10">
      <c r="F669" s="78"/>
      <c r="G669" s="78"/>
      <c r="H669" s="78"/>
      <c r="I669" s="78"/>
      <c r="J669" s="78"/>
    </row>
    <row r="670" spans="6:10">
      <c r="F670" s="78"/>
      <c r="G670" s="78"/>
      <c r="H670" s="78"/>
      <c r="I670" s="78"/>
      <c r="J670" s="78"/>
    </row>
    <row r="671" spans="6:10">
      <c r="F671" s="78"/>
      <c r="G671" s="78"/>
      <c r="H671" s="78"/>
      <c r="I671" s="78"/>
      <c r="J671" s="78"/>
    </row>
    <row r="672" spans="6:10">
      <c r="F672" s="78"/>
      <c r="G672" s="78"/>
      <c r="H672" s="78"/>
      <c r="I672" s="78"/>
      <c r="J672" s="78"/>
    </row>
    <row r="673" spans="6:10">
      <c r="F673" s="78"/>
      <c r="G673" s="78"/>
      <c r="H673" s="78"/>
      <c r="I673" s="78"/>
      <c r="J673" s="78"/>
    </row>
    <row r="674" spans="6:10">
      <c r="F674" s="78"/>
      <c r="G674" s="78"/>
      <c r="H674" s="78"/>
      <c r="I674" s="78"/>
      <c r="J674" s="78"/>
    </row>
    <row r="675" spans="6:10">
      <c r="F675" s="78"/>
      <c r="G675" s="78"/>
      <c r="H675" s="78"/>
      <c r="I675" s="78"/>
      <c r="J675" s="78"/>
    </row>
    <row r="676" spans="6:10">
      <c r="F676" s="78"/>
      <c r="G676" s="78"/>
      <c r="H676" s="78"/>
      <c r="I676" s="78"/>
      <c r="J676" s="78"/>
    </row>
    <row r="677" spans="6:10">
      <c r="F677" s="78"/>
      <c r="G677" s="78"/>
      <c r="H677" s="78"/>
      <c r="I677" s="78"/>
      <c r="J677" s="78"/>
    </row>
    <row r="678" spans="6:10">
      <c r="F678" s="78"/>
      <c r="G678" s="78"/>
      <c r="H678" s="78"/>
      <c r="I678" s="78"/>
      <c r="J678" s="78"/>
    </row>
    <row r="679" spans="6:10">
      <c r="F679" s="78"/>
      <c r="G679" s="78"/>
      <c r="H679" s="78"/>
      <c r="I679" s="78"/>
      <c r="J679" s="78"/>
    </row>
    <row r="680" spans="6:10">
      <c r="F680" s="78"/>
      <c r="G680" s="78"/>
      <c r="H680" s="78"/>
      <c r="I680" s="78"/>
      <c r="J680" s="78"/>
    </row>
    <row r="681" spans="6:10">
      <c r="F681" s="78"/>
      <c r="G681" s="78"/>
      <c r="H681" s="78"/>
      <c r="I681" s="78"/>
      <c r="J681" s="78"/>
    </row>
    <row r="682" spans="6:10">
      <c r="F682" s="78"/>
      <c r="G682" s="78"/>
      <c r="H682" s="78"/>
      <c r="I682" s="78"/>
      <c r="J682" s="78"/>
    </row>
    <row r="683" spans="6:10">
      <c r="F683" s="78"/>
      <c r="G683" s="78"/>
      <c r="H683" s="78"/>
      <c r="I683" s="78"/>
      <c r="J683" s="78"/>
    </row>
    <row r="684" spans="6:10">
      <c r="F684" s="78"/>
      <c r="G684" s="78"/>
      <c r="H684" s="78"/>
      <c r="I684" s="78"/>
      <c r="J684" s="78"/>
    </row>
    <row r="685" spans="6:10">
      <c r="F685" s="78"/>
      <c r="G685" s="78"/>
      <c r="H685" s="78"/>
      <c r="I685" s="78"/>
      <c r="J685" s="78"/>
    </row>
    <row r="686" spans="6:10">
      <c r="F686" s="78"/>
      <c r="G686" s="78"/>
      <c r="H686" s="78"/>
      <c r="I686" s="78"/>
      <c r="J686" s="78"/>
    </row>
    <row r="687" spans="6:10">
      <c r="F687" s="78"/>
      <c r="G687" s="78"/>
      <c r="H687" s="78"/>
      <c r="I687" s="78"/>
      <c r="J687" s="78"/>
    </row>
    <row r="688" spans="6:10">
      <c r="F688" s="78"/>
      <c r="G688" s="78"/>
      <c r="H688" s="78"/>
      <c r="I688" s="78"/>
      <c r="J688" s="78"/>
    </row>
    <row r="689" spans="6:10">
      <c r="F689" s="78"/>
      <c r="G689" s="78"/>
      <c r="H689" s="78"/>
      <c r="I689" s="78"/>
      <c r="J689" s="78"/>
    </row>
    <row r="690" spans="6:10">
      <c r="F690" s="78"/>
      <c r="G690" s="78"/>
      <c r="H690" s="78"/>
      <c r="I690" s="78"/>
      <c r="J690" s="78"/>
    </row>
    <row r="691" spans="6:10">
      <c r="F691" s="78"/>
      <c r="G691" s="78"/>
      <c r="H691" s="78"/>
      <c r="I691" s="78"/>
      <c r="J691" s="78"/>
    </row>
    <row r="692" spans="6:10">
      <c r="F692" s="78"/>
      <c r="G692" s="78"/>
      <c r="H692" s="78"/>
      <c r="I692" s="78"/>
      <c r="J692" s="78"/>
    </row>
    <row r="693" spans="6:10">
      <c r="F693" s="78"/>
      <c r="G693" s="78"/>
      <c r="H693" s="78"/>
      <c r="I693" s="78"/>
      <c r="J693" s="78"/>
    </row>
    <row r="694" spans="6:10">
      <c r="F694" s="78"/>
      <c r="G694" s="78"/>
      <c r="H694" s="78"/>
      <c r="I694" s="78"/>
      <c r="J694" s="78"/>
    </row>
    <row r="695" spans="6:10">
      <c r="F695" s="78"/>
      <c r="G695" s="78"/>
      <c r="H695" s="78"/>
      <c r="I695" s="78"/>
      <c r="J695" s="78"/>
    </row>
    <row r="696" spans="6:10">
      <c r="F696" s="78"/>
      <c r="G696" s="78"/>
      <c r="H696" s="78"/>
      <c r="I696" s="78"/>
      <c r="J696" s="78"/>
    </row>
    <row r="697" spans="6:10">
      <c r="F697" s="78"/>
      <c r="G697" s="78"/>
      <c r="H697" s="78"/>
      <c r="I697" s="78"/>
      <c r="J697" s="78"/>
    </row>
    <row r="698" spans="6:10">
      <c r="F698" s="78"/>
      <c r="G698" s="78"/>
      <c r="H698" s="78"/>
      <c r="I698" s="78"/>
      <c r="J698" s="78"/>
    </row>
    <row r="699" spans="6:10">
      <c r="F699" s="78"/>
      <c r="G699" s="78"/>
      <c r="H699" s="78"/>
      <c r="I699" s="78"/>
      <c r="J699" s="78"/>
    </row>
    <row r="700" spans="6:10">
      <c r="F700" s="78"/>
      <c r="G700" s="78"/>
      <c r="H700" s="78"/>
      <c r="I700" s="78"/>
      <c r="J700" s="78"/>
    </row>
    <row r="701" spans="6:10">
      <c r="F701" s="78"/>
      <c r="G701" s="78"/>
      <c r="H701" s="78"/>
      <c r="I701" s="78"/>
      <c r="J701" s="78"/>
    </row>
    <row r="702" spans="6:10">
      <c r="F702" s="78"/>
      <c r="G702" s="78"/>
      <c r="H702" s="78"/>
      <c r="I702" s="78"/>
      <c r="J702" s="78"/>
    </row>
    <row r="703" spans="6:10">
      <c r="F703" s="78"/>
      <c r="G703" s="78"/>
      <c r="H703" s="78"/>
      <c r="I703" s="78"/>
      <c r="J703" s="78"/>
    </row>
    <row r="704" spans="6:10">
      <c r="F704" s="78"/>
      <c r="G704" s="78"/>
      <c r="H704" s="78"/>
      <c r="I704" s="78"/>
      <c r="J704" s="78"/>
    </row>
    <row r="705" spans="6:10">
      <c r="F705" s="78"/>
      <c r="G705" s="78"/>
      <c r="H705" s="78"/>
      <c r="I705" s="78"/>
      <c r="J705" s="78"/>
    </row>
    <row r="706" spans="6:10">
      <c r="F706" s="78"/>
      <c r="G706" s="78"/>
      <c r="H706" s="78"/>
      <c r="I706" s="78"/>
      <c r="J706" s="78"/>
    </row>
    <row r="707" spans="6:10">
      <c r="F707" s="78"/>
      <c r="G707" s="78"/>
      <c r="H707" s="78"/>
      <c r="I707" s="78"/>
      <c r="J707" s="78"/>
    </row>
    <row r="708" spans="6:10">
      <c r="F708" s="78"/>
      <c r="G708" s="78"/>
      <c r="H708" s="78"/>
      <c r="I708" s="78"/>
      <c r="J708" s="78"/>
    </row>
    <row r="709" spans="6:10">
      <c r="F709" s="78"/>
      <c r="G709" s="78"/>
      <c r="H709" s="78"/>
      <c r="I709" s="78"/>
      <c r="J709" s="78"/>
    </row>
    <row r="710" spans="6:10">
      <c r="F710" s="78"/>
      <c r="G710" s="78"/>
      <c r="H710" s="78"/>
      <c r="I710" s="78"/>
      <c r="J710" s="78"/>
    </row>
    <row r="711" spans="6:10">
      <c r="F711" s="78"/>
      <c r="G711" s="78"/>
      <c r="H711" s="78"/>
      <c r="I711" s="78"/>
      <c r="J711" s="78"/>
    </row>
    <row r="712" spans="6:10">
      <c r="F712" s="78"/>
      <c r="G712" s="78"/>
      <c r="H712" s="78"/>
      <c r="I712" s="78"/>
      <c r="J712" s="78"/>
    </row>
    <row r="713" spans="6:10">
      <c r="F713" s="78"/>
      <c r="G713" s="78"/>
      <c r="H713" s="78"/>
      <c r="I713" s="78"/>
      <c r="J713" s="78"/>
    </row>
    <row r="714" spans="6:10">
      <c r="F714" s="78"/>
      <c r="G714" s="78"/>
      <c r="H714" s="78"/>
      <c r="I714" s="78"/>
      <c r="J714" s="78"/>
    </row>
    <row r="715" spans="6:10">
      <c r="F715" s="78"/>
      <c r="G715" s="78"/>
      <c r="H715" s="78"/>
      <c r="I715" s="78"/>
      <c r="J715" s="78"/>
    </row>
    <row r="716" spans="6:10">
      <c r="F716" s="78"/>
      <c r="G716" s="78"/>
      <c r="H716" s="78"/>
      <c r="I716" s="78"/>
      <c r="J716" s="78"/>
    </row>
    <row r="717" spans="6:10">
      <c r="F717" s="78"/>
      <c r="G717" s="78"/>
      <c r="H717" s="78"/>
      <c r="I717" s="78"/>
      <c r="J717" s="78"/>
    </row>
    <row r="718" spans="6:10">
      <c r="F718" s="78"/>
      <c r="G718" s="78"/>
      <c r="H718" s="78"/>
      <c r="I718" s="78"/>
      <c r="J718" s="78"/>
    </row>
    <row r="719" spans="6:10">
      <c r="F719" s="78"/>
      <c r="G719" s="78"/>
      <c r="H719" s="78"/>
      <c r="I719" s="78"/>
      <c r="J719" s="78"/>
    </row>
    <row r="720" spans="6:10">
      <c r="F720" s="78"/>
      <c r="G720" s="78"/>
      <c r="H720" s="78"/>
      <c r="I720" s="78"/>
      <c r="J720" s="78"/>
    </row>
    <row r="721" spans="6:10">
      <c r="F721" s="78"/>
      <c r="G721" s="78"/>
      <c r="H721" s="78"/>
      <c r="I721" s="78"/>
      <c r="J721" s="78"/>
    </row>
    <row r="722" spans="6:10">
      <c r="F722" s="78"/>
      <c r="G722" s="78"/>
      <c r="H722" s="78"/>
      <c r="I722" s="78"/>
      <c r="J722" s="78"/>
    </row>
    <row r="723" spans="6:10">
      <c r="F723" s="78"/>
      <c r="G723" s="78"/>
      <c r="H723" s="78"/>
      <c r="I723" s="78"/>
      <c r="J723" s="78"/>
    </row>
    <row r="724" spans="6:10">
      <c r="F724" s="78"/>
      <c r="G724" s="78"/>
      <c r="H724" s="78"/>
      <c r="I724" s="78"/>
      <c r="J724" s="78"/>
    </row>
    <row r="725" spans="6:10">
      <c r="F725" s="78"/>
      <c r="G725" s="78"/>
      <c r="H725" s="78"/>
      <c r="I725" s="78"/>
      <c r="J725" s="78"/>
    </row>
    <row r="726" spans="6:10">
      <c r="F726" s="78"/>
      <c r="G726" s="78"/>
      <c r="H726" s="78"/>
      <c r="I726" s="78"/>
      <c r="J726" s="78"/>
    </row>
    <row r="727" spans="6:10">
      <c r="F727" s="78"/>
      <c r="G727" s="78"/>
      <c r="H727" s="78"/>
      <c r="I727" s="78"/>
      <c r="J727" s="78"/>
    </row>
    <row r="728" spans="6:10">
      <c r="F728" s="78"/>
      <c r="G728" s="78"/>
      <c r="H728" s="78"/>
      <c r="I728" s="78"/>
      <c r="J728" s="78"/>
    </row>
    <row r="729" spans="6:10">
      <c r="F729" s="78"/>
      <c r="G729" s="78"/>
      <c r="H729" s="78"/>
      <c r="I729" s="78"/>
      <c r="J729" s="78"/>
    </row>
    <row r="730" spans="6:10">
      <c r="F730" s="78"/>
      <c r="G730" s="78"/>
      <c r="H730" s="78"/>
      <c r="I730" s="78"/>
      <c r="J730" s="78"/>
    </row>
    <row r="731" spans="6:10">
      <c r="F731" s="78"/>
      <c r="G731" s="78"/>
      <c r="H731" s="78"/>
      <c r="I731" s="78"/>
      <c r="J731" s="78"/>
    </row>
    <row r="732" spans="6:10">
      <c r="F732" s="78"/>
      <c r="G732" s="78"/>
      <c r="H732" s="78"/>
      <c r="I732" s="78"/>
      <c r="J732" s="78"/>
    </row>
    <row r="733" spans="6:10">
      <c r="F733" s="78"/>
      <c r="G733" s="78"/>
      <c r="H733" s="78"/>
      <c r="I733" s="78"/>
      <c r="J733" s="78"/>
    </row>
    <row r="734" spans="6:10">
      <c r="F734" s="78"/>
      <c r="G734" s="78"/>
      <c r="H734" s="78"/>
      <c r="I734" s="78"/>
      <c r="J734" s="78"/>
    </row>
    <row r="735" spans="6:10">
      <c r="F735" s="78"/>
      <c r="G735" s="78"/>
      <c r="H735" s="78"/>
      <c r="I735" s="78"/>
      <c r="J735" s="78"/>
    </row>
    <row r="736" spans="6:10">
      <c r="F736" s="78"/>
      <c r="G736" s="78"/>
      <c r="H736" s="78"/>
      <c r="I736" s="78"/>
      <c r="J736" s="78"/>
    </row>
    <row r="737" spans="6:10">
      <c r="F737" s="78"/>
      <c r="G737" s="78"/>
      <c r="H737" s="78"/>
      <c r="I737" s="78"/>
      <c r="J737" s="78"/>
    </row>
    <row r="738" spans="6:10">
      <c r="F738" s="78"/>
      <c r="G738" s="78"/>
      <c r="H738" s="78"/>
      <c r="I738" s="78"/>
      <c r="J738" s="78"/>
    </row>
    <row r="739" spans="6:10">
      <c r="F739" s="78"/>
      <c r="G739" s="78"/>
      <c r="H739" s="78"/>
      <c r="I739" s="78"/>
      <c r="J739" s="78"/>
    </row>
    <row r="740" spans="6:10">
      <c r="F740" s="78"/>
      <c r="G740" s="78"/>
      <c r="H740" s="78"/>
      <c r="I740" s="78"/>
      <c r="J740" s="78"/>
    </row>
    <row r="741" spans="6:10">
      <c r="F741" s="78"/>
      <c r="G741" s="78"/>
      <c r="H741" s="78"/>
      <c r="I741" s="78"/>
      <c r="J741" s="78"/>
    </row>
    <row r="742" spans="6:10">
      <c r="F742" s="78"/>
      <c r="G742" s="78"/>
      <c r="H742" s="78"/>
      <c r="I742" s="78"/>
      <c r="J742" s="78"/>
    </row>
    <row r="743" spans="6:10">
      <c r="F743" s="78"/>
      <c r="G743" s="78"/>
      <c r="H743" s="78"/>
      <c r="I743" s="78"/>
      <c r="J743" s="78"/>
    </row>
    <row r="744" spans="6:10">
      <c r="F744" s="78"/>
      <c r="G744" s="78"/>
      <c r="H744" s="78"/>
      <c r="I744" s="78"/>
      <c r="J744" s="78"/>
    </row>
    <row r="745" spans="6:10">
      <c r="F745" s="78"/>
      <c r="G745" s="78"/>
      <c r="H745" s="78"/>
      <c r="I745" s="78"/>
      <c r="J745" s="78"/>
    </row>
    <row r="746" spans="6:10">
      <c r="F746" s="78"/>
      <c r="G746" s="78"/>
      <c r="H746" s="78"/>
      <c r="I746" s="78"/>
      <c r="J746" s="78"/>
    </row>
    <row r="747" spans="6:10">
      <c r="F747" s="78"/>
      <c r="G747" s="78"/>
      <c r="H747" s="78"/>
      <c r="I747" s="78"/>
      <c r="J747" s="78"/>
    </row>
    <row r="748" spans="6:10">
      <c r="F748" s="78"/>
      <c r="G748" s="78"/>
      <c r="H748" s="78"/>
      <c r="I748" s="78"/>
      <c r="J748" s="78"/>
    </row>
    <row r="749" spans="6:10">
      <c r="F749" s="78"/>
      <c r="G749" s="78"/>
      <c r="H749" s="78"/>
      <c r="I749" s="78"/>
      <c r="J749" s="78"/>
    </row>
    <row r="750" spans="6:10">
      <c r="F750" s="78"/>
      <c r="G750" s="78"/>
      <c r="H750" s="78"/>
      <c r="I750" s="78"/>
      <c r="J750" s="78"/>
    </row>
    <row r="751" spans="6:10">
      <c r="F751" s="78"/>
      <c r="G751" s="78"/>
      <c r="H751" s="78"/>
      <c r="I751" s="78"/>
      <c r="J751" s="78"/>
    </row>
    <row r="752" spans="6:10">
      <c r="F752" s="78"/>
      <c r="G752" s="78"/>
      <c r="H752" s="78"/>
      <c r="I752" s="78"/>
      <c r="J752" s="78"/>
    </row>
    <row r="753" spans="6:10">
      <c r="F753" s="78"/>
      <c r="G753" s="78"/>
      <c r="H753" s="78"/>
      <c r="I753" s="78"/>
      <c r="J753" s="78"/>
    </row>
    <row r="754" spans="6:10">
      <c r="F754" s="78"/>
      <c r="G754" s="78"/>
      <c r="H754" s="78"/>
      <c r="I754" s="78"/>
      <c r="J754" s="78"/>
    </row>
    <row r="755" spans="6:10">
      <c r="F755" s="78"/>
      <c r="G755" s="78"/>
      <c r="H755" s="78"/>
      <c r="I755" s="78"/>
      <c r="J755" s="78"/>
    </row>
    <row r="756" spans="6:10">
      <c r="F756" s="78"/>
      <c r="G756" s="78"/>
      <c r="H756" s="78"/>
      <c r="I756" s="78"/>
      <c r="J756" s="78"/>
    </row>
    <row r="757" spans="6:10">
      <c r="F757" s="78"/>
      <c r="G757" s="78"/>
      <c r="H757" s="78"/>
      <c r="I757" s="78"/>
      <c r="J757" s="78"/>
    </row>
    <row r="758" spans="6:10">
      <c r="F758" s="78"/>
      <c r="G758" s="78"/>
      <c r="H758" s="78"/>
      <c r="I758" s="78"/>
      <c r="J758" s="78"/>
    </row>
    <row r="759" spans="6:10">
      <c r="F759" s="78"/>
      <c r="G759" s="78"/>
      <c r="H759" s="78"/>
      <c r="I759" s="78"/>
      <c r="J759" s="78"/>
    </row>
    <row r="760" spans="6:10">
      <c r="F760" s="78"/>
      <c r="G760" s="78"/>
      <c r="H760" s="78"/>
      <c r="I760" s="78"/>
      <c r="J760" s="78"/>
    </row>
    <row r="761" spans="6:10">
      <c r="F761" s="78"/>
      <c r="G761" s="78"/>
      <c r="H761" s="78"/>
      <c r="I761" s="78"/>
      <c r="J761" s="78"/>
    </row>
    <row r="762" spans="6:10">
      <c r="F762" s="78"/>
      <c r="G762" s="78"/>
      <c r="H762" s="78"/>
      <c r="I762" s="78"/>
      <c r="J762" s="78"/>
    </row>
    <row r="763" spans="6:10">
      <c r="F763" s="78"/>
      <c r="G763" s="78"/>
      <c r="H763" s="78"/>
      <c r="I763" s="78"/>
      <c r="J763" s="78"/>
    </row>
    <row r="764" spans="6:10">
      <c r="F764" s="78"/>
      <c r="G764" s="78"/>
      <c r="H764" s="78"/>
      <c r="I764" s="78"/>
      <c r="J764" s="78"/>
    </row>
    <row r="765" spans="6:10">
      <c r="F765" s="78"/>
      <c r="G765" s="78"/>
      <c r="H765" s="78"/>
      <c r="I765" s="78"/>
      <c r="J765" s="78"/>
    </row>
    <row r="766" spans="6:10">
      <c r="F766" s="78"/>
      <c r="G766" s="78"/>
      <c r="H766" s="78"/>
      <c r="I766" s="78"/>
      <c r="J766" s="78"/>
    </row>
    <row r="767" spans="6:10">
      <c r="F767" s="78"/>
      <c r="G767" s="78"/>
      <c r="H767" s="78"/>
      <c r="I767" s="78"/>
      <c r="J767" s="78"/>
    </row>
    <row r="768" spans="6:10">
      <c r="F768" s="78"/>
      <c r="G768" s="78"/>
      <c r="H768" s="78"/>
      <c r="I768" s="78"/>
      <c r="J768" s="78"/>
    </row>
    <row r="769" spans="6:10">
      <c r="F769" s="78"/>
      <c r="G769" s="78"/>
      <c r="H769" s="78"/>
      <c r="I769" s="78"/>
      <c r="J769" s="78"/>
    </row>
    <row r="770" spans="6:10">
      <c r="F770" s="78"/>
      <c r="G770" s="78"/>
      <c r="H770" s="78"/>
      <c r="I770" s="78"/>
      <c r="J770" s="78"/>
    </row>
    <row r="771" spans="6:10">
      <c r="F771" s="78"/>
      <c r="G771" s="78"/>
      <c r="H771" s="78"/>
      <c r="I771" s="78"/>
      <c r="J771" s="78"/>
    </row>
    <row r="772" spans="6:10">
      <c r="F772" s="78"/>
      <c r="G772" s="78"/>
      <c r="H772" s="78"/>
      <c r="I772" s="78"/>
      <c r="J772" s="78"/>
    </row>
    <row r="773" spans="6:10">
      <c r="F773" s="78"/>
      <c r="G773" s="78"/>
      <c r="H773" s="78"/>
      <c r="I773" s="78"/>
      <c r="J773" s="78"/>
    </row>
    <row r="774" spans="6:10">
      <c r="F774" s="78"/>
      <c r="G774" s="78"/>
      <c r="H774" s="78"/>
      <c r="I774" s="78"/>
      <c r="J774" s="78"/>
    </row>
    <row r="775" spans="6:10">
      <c r="F775" s="78"/>
      <c r="G775" s="78"/>
      <c r="H775" s="78"/>
      <c r="I775" s="78"/>
      <c r="J775" s="78"/>
    </row>
    <row r="776" spans="6:10">
      <c r="F776" s="78"/>
      <c r="G776" s="78"/>
      <c r="H776" s="78"/>
      <c r="I776" s="78"/>
      <c r="J776" s="78"/>
    </row>
    <row r="777" spans="6:10">
      <c r="F777" s="78"/>
      <c r="G777" s="78"/>
      <c r="H777" s="78"/>
      <c r="I777" s="78"/>
      <c r="J777" s="78"/>
    </row>
    <row r="778" spans="6:10">
      <c r="F778" s="78"/>
      <c r="G778" s="78"/>
      <c r="H778" s="78"/>
      <c r="I778" s="78"/>
      <c r="J778" s="78"/>
    </row>
    <row r="779" spans="6:10">
      <c r="F779" s="78"/>
      <c r="G779" s="78"/>
      <c r="H779" s="78"/>
      <c r="I779" s="78"/>
      <c r="J779" s="78"/>
    </row>
    <row r="780" spans="6:10">
      <c r="F780" s="78"/>
      <c r="G780" s="78"/>
      <c r="H780" s="78"/>
      <c r="I780" s="78"/>
      <c r="J780" s="78"/>
    </row>
    <row r="781" spans="6:10">
      <c r="F781" s="78"/>
      <c r="G781" s="78"/>
      <c r="H781" s="78"/>
      <c r="I781" s="78"/>
      <c r="J781" s="78"/>
    </row>
    <row r="782" spans="6:10">
      <c r="F782" s="78"/>
      <c r="G782" s="78"/>
      <c r="H782" s="78"/>
      <c r="I782" s="78"/>
      <c r="J782" s="78"/>
    </row>
    <row r="783" spans="6:10">
      <c r="F783" s="78"/>
      <c r="G783" s="78"/>
      <c r="H783" s="78"/>
      <c r="I783" s="78"/>
      <c r="J783" s="78"/>
    </row>
    <row r="784" spans="6:10">
      <c r="F784" s="78"/>
      <c r="G784" s="78"/>
      <c r="H784" s="78"/>
      <c r="I784" s="78"/>
      <c r="J784" s="78"/>
    </row>
    <row r="785" spans="6:10">
      <c r="F785" s="78"/>
      <c r="G785" s="78"/>
      <c r="H785" s="78"/>
      <c r="I785" s="78"/>
      <c r="J785" s="78"/>
    </row>
    <row r="786" spans="6:10">
      <c r="F786" s="78"/>
      <c r="G786" s="78"/>
      <c r="H786" s="78"/>
      <c r="I786" s="78"/>
      <c r="J786" s="78"/>
    </row>
    <row r="787" spans="6:10">
      <c r="F787" s="78"/>
      <c r="G787" s="78"/>
      <c r="H787" s="78"/>
      <c r="I787" s="78"/>
      <c r="J787" s="78"/>
    </row>
    <row r="788" spans="6:10">
      <c r="F788" s="78"/>
      <c r="G788" s="78"/>
      <c r="H788" s="78"/>
      <c r="I788" s="78"/>
      <c r="J788" s="78"/>
    </row>
    <row r="789" spans="6:10">
      <c r="F789" s="78"/>
      <c r="G789" s="78"/>
      <c r="H789" s="78"/>
      <c r="I789" s="78"/>
      <c r="J789" s="78"/>
    </row>
    <row r="790" spans="6:10">
      <c r="F790" s="78"/>
      <c r="G790" s="78"/>
      <c r="H790" s="78"/>
      <c r="I790" s="78"/>
      <c r="J790" s="78"/>
    </row>
    <row r="791" spans="6:10">
      <c r="F791" s="78"/>
      <c r="G791" s="78"/>
      <c r="H791" s="78"/>
      <c r="I791" s="78"/>
      <c r="J791" s="78"/>
    </row>
    <row r="792" spans="6:10">
      <c r="F792" s="78"/>
      <c r="G792" s="78"/>
      <c r="H792" s="78"/>
      <c r="I792" s="78"/>
      <c r="J792" s="78"/>
    </row>
    <row r="793" spans="6:10">
      <c r="F793" s="78"/>
      <c r="G793" s="78"/>
      <c r="H793" s="78"/>
      <c r="I793" s="78"/>
      <c r="J793" s="78"/>
    </row>
    <row r="794" spans="6:10">
      <c r="F794" s="78"/>
      <c r="G794" s="78"/>
      <c r="H794" s="78"/>
      <c r="I794" s="78"/>
      <c r="J794" s="78"/>
    </row>
    <row r="795" spans="6:10">
      <c r="F795" s="78"/>
      <c r="G795" s="78"/>
      <c r="H795" s="78"/>
      <c r="I795" s="78"/>
      <c r="J795" s="78"/>
    </row>
    <row r="796" spans="6:10">
      <c r="F796" s="78"/>
      <c r="G796" s="78"/>
      <c r="H796" s="78"/>
      <c r="I796" s="78"/>
      <c r="J796" s="78"/>
    </row>
    <row r="797" spans="6:10">
      <c r="F797" s="78"/>
      <c r="G797" s="78"/>
      <c r="H797" s="78"/>
      <c r="I797" s="78"/>
      <c r="J797" s="78"/>
    </row>
    <row r="798" spans="6:10">
      <c r="F798" s="78"/>
      <c r="G798" s="78"/>
      <c r="H798" s="78"/>
      <c r="I798" s="78"/>
      <c r="J798" s="78"/>
    </row>
    <row r="799" spans="6:10">
      <c r="F799" s="78"/>
      <c r="G799" s="78"/>
      <c r="H799" s="78"/>
      <c r="I799" s="78"/>
      <c r="J799" s="78"/>
    </row>
    <row r="800" spans="6:10">
      <c r="F800" s="78"/>
      <c r="G800" s="78"/>
      <c r="H800" s="78"/>
      <c r="I800" s="78"/>
      <c r="J800" s="78"/>
    </row>
    <row r="801" spans="6:10">
      <c r="F801" s="78"/>
      <c r="G801" s="78"/>
      <c r="H801" s="78"/>
      <c r="I801" s="78"/>
      <c r="J801" s="78"/>
    </row>
    <row r="802" spans="6:10">
      <c r="F802" s="78"/>
      <c r="G802" s="78"/>
      <c r="H802" s="78"/>
      <c r="I802" s="78"/>
      <c r="J802" s="78"/>
    </row>
    <row r="803" spans="6:10">
      <c r="F803" s="78"/>
      <c r="G803" s="78"/>
      <c r="H803" s="78"/>
      <c r="I803" s="78"/>
      <c r="J803" s="78"/>
    </row>
    <row r="804" spans="6:10">
      <c r="F804" s="78"/>
      <c r="G804" s="78"/>
      <c r="H804" s="78"/>
      <c r="I804" s="78"/>
      <c r="J804" s="78"/>
    </row>
    <row r="805" spans="6:10">
      <c r="F805" s="78"/>
      <c r="G805" s="78"/>
      <c r="H805" s="78"/>
      <c r="I805" s="78"/>
      <c r="J805" s="78"/>
    </row>
    <row r="806" spans="6:10">
      <c r="F806" s="78"/>
      <c r="G806" s="78"/>
      <c r="H806" s="78"/>
      <c r="I806" s="78"/>
      <c r="J806" s="78"/>
    </row>
    <row r="807" spans="6:10">
      <c r="F807" s="78"/>
      <c r="G807" s="78"/>
      <c r="H807" s="78"/>
      <c r="I807" s="78"/>
      <c r="J807" s="78"/>
    </row>
    <row r="808" spans="6:10">
      <c r="F808" s="78"/>
      <c r="G808" s="78"/>
      <c r="H808" s="78"/>
      <c r="I808" s="78"/>
      <c r="J808" s="78"/>
    </row>
    <row r="809" spans="6:10">
      <c r="F809" s="78"/>
      <c r="G809" s="78"/>
      <c r="H809" s="78"/>
      <c r="I809" s="78"/>
      <c r="J809" s="78"/>
    </row>
    <row r="810" spans="6:10">
      <c r="F810" s="78"/>
      <c r="G810" s="78"/>
      <c r="H810" s="78"/>
      <c r="I810" s="78"/>
      <c r="J810" s="78"/>
    </row>
    <row r="811" spans="6:10">
      <c r="F811" s="78"/>
      <c r="G811" s="78"/>
      <c r="H811" s="78"/>
      <c r="I811" s="78"/>
      <c r="J811" s="78"/>
    </row>
    <row r="812" spans="6:10">
      <c r="F812" s="78"/>
      <c r="G812" s="78"/>
      <c r="H812" s="78"/>
      <c r="I812" s="78"/>
      <c r="J812" s="78"/>
    </row>
    <row r="813" spans="6:10">
      <c r="F813" s="78"/>
      <c r="G813" s="78"/>
      <c r="H813" s="78"/>
      <c r="I813" s="78"/>
      <c r="J813" s="78"/>
    </row>
    <row r="814" spans="6:10">
      <c r="F814" s="78"/>
      <c r="G814" s="78"/>
      <c r="H814" s="78"/>
      <c r="I814" s="78"/>
      <c r="J814" s="78"/>
    </row>
    <row r="815" spans="6:10">
      <c r="F815" s="78"/>
      <c r="G815" s="78"/>
      <c r="H815" s="78"/>
      <c r="I815" s="78"/>
      <c r="J815" s="78"/>
    </row>
    <row r="816" spans="6:10">
      <c r="F816" s="78"/>
      <c r="G816" s="78"/>
      <c r="H816" s="78"/>
      <c r="I816" s="78"/>
      <c r="J816" s="78"/>
    </row>
    <row r="817" spans="6:10">
      <c r="F817" s="78"/>
      <c r="G817" s="78"/>
      <c r="H817" s="78"/>
      <c r="I817" s="78"/>
      <c r="J817" s="78"/>
    </row>
    <row r="818" spans="6:10">
      <c r="F818" s="78"/>
      <c r="G818" s="78"/>
      <c r="H818" s="78"/>
      <c r="I818" s="78"/>
      <c r="J818" s="78"/>
    </row>
    <row r="819" spans="6:10">
      <c r="F819" s="78"/>
      <c r="G819" s="78"/>
      <c r="H819" s="78"/>
      <c r="I819" s="78"/>
      <c r="J819" s="78"/>
    </row>
    <row r="820" spans="6:10">
      <c r="F820" s="78"/>
      <c r="G820" s="78"/>
      <c r="H820" s="78"/>
      <c r="I820" s="78"/>
      <c r="J820" s="78"/>
    </row>
    <row r="821" spans="6:10">
      <c r="F821" s="78"/>
      <c r="G821" s="78"/>
      <c r="H821" s="78"/>
      <c r="I821" s="78"/>
      <c r="J821" s="78"/>
    </row>
    <row r="822" spans="6:10">
      <c r="F822" s="78"/>
      <c r="G822" s="78"/>
      <c r="H822" s="78"/>
      <c r="I822" s="78"/>
      <c r="J822" s="78"/>
    </row>
    <row r="823" spans="6:10">
      <c r="F823" s="78"/>
      <c r="G823" s="78"/>
      <c r="H823" s="78"/>
      <c r="I823" s="78"/>
      <c r="J823" s="78"/>
    </row>
    <row r="824" spans="6:10">
      <c r="F824" s="78"/>
      <c r="G824" s="78"/>
      <c r="H824" s="78"/>
      <c r="I824" s="78"/>
      <c r="J824" s="78"/>
    </row>
    <row r="825" spans="6:10">
      <c r="F825" s="78"/>
      <c r="G825" s="78"/>
      <c r="H825" s="78"/>
      <c r="I825" s="78"/>
      <c r="J825" s="78"/>
    </row>
    <row r="826" spans="6:10">
      <c r="F826" s="78"/>
      <c r="G826" s="78"/>
      <c r="H826" s="78"/>
      <c r="I826" s="78"/>
      <c r="J826" s="78"/>
    </row>
    <row r="827" spans="6:10">
      <c r="F827" s="78"/>
      <c r="G827" s="78"/>
      <c r="H827" s="78"/>
      <c r="I827" s="78"/>
      <c r="J827" s="78"/>
    </row>
    <row r="828" spans="6:10">
      <c r="F828" s="78"/>
      <c r="G828" s="78"/>
      <c r="H828" s="78"/>
      <c r="I828" s="78"/>
      <c r="J828" s="78"/>
    </row>
    <row r="829" spans="6:10">
      <c r="F829" s="78"/>
      <c r="G829" s="78"/>
      <c r="H829" s="78"/>
      <c r="I829" s="78"/>
      <c r="J829" s="78"/>
    </row>
    <row r="830" spans="6:10">
      <c r="F830" s="78"/>
      <c r="G830" s="78"/>
      <c r="H830" s="78"/>
      <c r="I830" s="78"/>
      <c r="J830" s="78"/>
    </row>
    <row r="831" spans="6:10">
      <c r="F831" s="78"/>
      <c r="G831" s="78"/>
      <c r="H831" s="78"/>
      <c r="I831" s="78"/>
      <c r="J831" s="78"/>
    </row>
    <row r="832" spans="6:10">
      <c r="F832" s="78"/>
      <c r="G832" s="78"/>
      <c r="H832" s="78"/>
      <c r="I832" s="78"/>
      <c r="J832" s="78"/>
    </row>
    <row r="833" spans="6:10">
      <c r="F833" s="78"/>
      <c r="G833" s="78"/>
      <c r="H833" s="78"/>
      <c r="I833" s="78"/>
      <c r="J833" s="78"/>
    </row>
    <row r="834" spans="6:10">
      <c r="F834" s="78"/>
      <c r="G834" s="78"/>
      <c r="H834" s="78"/>
      <c r="I834" s="78"/>
      <c r="J834" s="78"/>
    </row>
    <row r="835" spans="6:10">
      <c r="F835" s="78"/>
      <c r="G835" s="78"/>
      <c r="H835" s="78"/>
      <c r="I835" s="78"/>
      <c r="J835" s="78"/>
    </row>
    <row r="836" spans="6:10">
      <c r="F836" s="78"/>
      <c r="G836" s="78"/>
      <c r="H836" s="78"/>
      <c r="I836" s="78"/>
      <c r="J836" s="78"/>
    </row>
    <row r="837" spans="6:10">
      <c r="F837" s="78"/>
      <c r="G837" s="78"/>
      <c r="H837" s="78"/>
      <c r="I837" s="78"/>
      <c r="J837" s="78"/>
    </row>
    <row r="838" spans="6:10">
      <c r="F838" s="78"/>
      <c r="G838" s="78"/>
      <c r="H838" s="78"/>
      <c r="I838" s="78"/>
      <c r="J838" s="78"/>
    </row>
    <row r="839" spans="6:10">
      <c r="F839" s="78"/>
      <c r="G839" s="78"/>
      <c r="H839" s="78"/>
      <c r="I839" s="78"/>
      <c r="J839" s="78"/>
    </row>
    <row r="840" spans="6:10">
      <c r="F840" s="78"/>
      <c r="G840" s="78"/>
      <c r="H840" s="78"/>
      <c r="I840" s="78"/>
      <c r="J840" s="78"/>
    </row>
    <row r="841" spans="6:10">
      <c r="F841" s="78"/>
      <c r="G841" s="78"/>
      <c r="H841" s="78"/>
      <c r="I841" s="78"/>
      <c r="J841" s="78"/>
    </row>
    <row r="842" spans="6:10">
      <c r="F842" s="78"/>
      <c r="G842" s="78"/>
      <c r="H842" s="78"/>
      <c r="I842" s="78"/>
      <c r="J842" s="78"/>
    </row>
    <row r="843" spans="6:10">
      <c r="F843" s="78"/>
      <c r="G843" s="78"/>
      <c r="H843" s="78"/>
      <c r="I843" s="78"/>
      <c r="J843" s="78"/>
    </row>
    <row r="844" spans="6:10">
      <c r="F844" s="78"/>
      <c r="G844" s="78"/>
      <c r="H844" s="78"/>
      <c r="I844" s="78"/>
      <c r="J844" s="78"/>
    </row>
    <row r="845" spans="6:10">
      <c r="F845" s="78"/>
      <c r="G845" s="78"/>
      <c r="H845" s="78"/>
      <c r="I845" s="78"/>
      <c r="J845" s="78"/>
    </row>
    <row r="846" spans="6:10">
      <c r="F846" s="78"/>
      <c r="G846" s="78"/>
      <c r="H846" s="78"/>
      <c r="I846" s="78"/>
      <c r="J846" s="78"/>
    </row>
    <row r="847" spans="6:10">
      <c r="F847" s="78"/>
      <c r="G847" s="78"/>
      <c r="H847" s="78"/>
      <c r="I847" s="78"/>
      <c r="J847" s="78"/>
    </row>
    <row r="848" spans="6:10">
      <c r="F848" s="78"/>
      <c r="G848" s="78"/>
      <c r="H848" s="78"/>
      <c r="I848" s="78"/>
      <c r="J848" s="78"/>
    </row>
    <row r="849" spans="6:10">
      <c r="F849" s="78"/>
      <c r="G849" s="78"/>
      <c r="H849" s="78"/>
      <c r="I849" s="78"/>
      <c r="J849" s="78"/>
    </row>
    <row r="850" spans="6:10">
      <c r="F850" s="78"/>
      <c r="G850" s="78"/>
      <c r="H850" s="78"/>
      <c r="I850" s="78"/>
      <c r="J850" s="78"/>
    </row>
    <row r="851" spans="6:10">
      <c r="F851" s="78"/>
      <c r="G851" s="78"/>
      <c r="H851" s="78"/>
      <c r="I851" s="78"/>
      <c r="J851" s="78"/>
    </row>
    <row r="852" spans="6:10">
      <c r="F852" s="78"/>
      <c r="G852" s="78"/>
      <c r="H852" s="78"/>
      <c r="I852" s="78"/>
      <c r="J852" s="78"/>
    </row>
    <row r="853" spans="6:10">
      <c r="F853" s="78"/>
      <c r="G853" s="78"/>
      <c r="H853" s="78"/>
      <c r="I853" s="78"/>
      <c r="J853" s="78"/>
    </row>
    <row r="854" spans="6:10">
      <c r="F854" s="78"/>
      <c r="G854" s="78"/>
      <c r="H854" s="78"/>
      <c r="I854" s="78"/>
      <c r="J854" s="78"/>
    </row>
    <row r="855" spans="6:10">
      <c r="F855" s="78"/>
      <c r="G855" s="78"/>
      <c r="H855" s="78"/>
      <c r="I855" s="78"/>
      <c r="J855" s="78"/>
    </row>
    <row r="856" spans="6:10">
      <c r="F856" s="78"/>
      <c r="G856" s="78"/>
      <c r="H856" s="78"/>
      <c r="I856" s="78"/>
      <c r="J856" s="78"/>
    </row>
    <row r="857" spans="6:10">
      <c r="F857" s="78"/>
      <c r="G857" s="78"/>
      <c r="H857" s="78"/>
      <c r="I857" s="78"/>
      <c r="J857" s="78"/>
    </row>
    <row r="858" spans="6:10">
      <c r="F858" s="78"/>
      <c r="G858" s="78"/>
      <c r="H858" s="78"/>
      <c r="I858" s="78"/>
      <c r="J858" s="78"/>
    </row>
    <row r="859" spans="6:10">
      <c r="F859" s="78"/>
      <c r="G859" s="78"/>
      <c r="H859" s="78"/>
      <c r="I859" s="78"/>
      <c r="J859" s="78"/>
    </row>
    <row r="860" spans="6:10">
      <c r="F860" s="78"/>
      <c r="G860" s="78"/>
      <c r="H860" s="78"/>
      <c r="I860" s="78"/>
      <c r="J860" s="78"/>
    </row>
    <row r="861" spans="6:10">
      <c r="F861" s="78"/>
      <c r="G861" s="78"/>
      <c r="H861" s="78"/>
      <c r="I861" s="78"/>
      <c r="J861" s="78"/>
    </row>
    <row r="862" spans="6:10">
      <c r="F862" s="78"/>
      <c r="G862" s="78"/>
      <c r="H862" s="78"/>
      <c r="I862" s="78"/>
      <c r="J862" s="78"/>
    </row>
    <row r="863" spans="6:10">
      <c r="F863" s="78"/>
      <c r="G863" s="78"/>
      <c r="H863" s="78"/>
      <c r="I863" s="78"/>
      <c r="J863" s="78"/>
    </row>
    <row r="864" spans="6:10">
      <c r="F864" s="78"/>
      <c r="G864" s="78"/>
      <c r="H864" s="78"/>
      <c r="I864" s="78"/>
      <c r="J864" s="78"/>
    </row>
    <row r="865" spans="6:10">
      <c r="F865" s="78"/>
      <c r="G865" s="78"/>
      <c r="H865" s="78"/>
      <c r="I865" s="78"/>
      <c r="J865" s="78"/>
    </row>
    <row r="866" spans="6:10">
      <c r="F866" s="78"/>
      <c r="G866" s="78"/>
      <c r="H866" s="78"/>
      <c r="I866" s="78"/>
      <c r="J866" s="78"/>
    </row>
    <row r="867" spans="6:10">
      <c r="F867" s="78"/>
      <c r="G867" s="78"/>
      <c r="H867" s="78"/>
      <c r="I867" s="78"/>
      <c r="J867" s="78"/>
    </row>
    <row r="868" spans="6:10">
      <c r="F868" s="78"/>
      <c r="G868" s="78"/>
      <c r="H868" s="78"/>
      <c r="I868" s="78"/>
      <c r="J868" s="78"/>
    </row>
    <row r="869" spans="6:10">
      <c r="F869" s="78"/>
      <c r="G869" s="78"/>
      <c r="H869" s="78"/>
      <c r="I869" s="78"/>
      <c r="J869" s="78"/>
    </row>
    <row r="870" spans="6:10">
      <c r="F870" s="78"/>
      <c r="G870" s="78"/>
      <c r="H870" s="78"/>
      <c r="I870" s="78"/>
      <c r="J870" s="78"/>
    </row>
    <row r="871" spans="6:10">
      <c r="F871" s="78"/>
      <c r="G871" s="78"/>
      <c r="H871" s="78"/>
      <c r="I871" s="78"/>
      <c r="J871" s="78"/>
    </row>
    <row r="872" spans="6:10">
      <c r="F872" s="78"/>
      <c r="G872" s="78"/>
      <c r="H872" s="78"/>
      <c r="I872" s="78"/>
      <c r="J872" s="78"/>
    </row>
    <row r="873" spans="6:10">
      <c r="F873" s="78"/>
      <c r="G873" s="78"/>
      <c r="H873" s="78"/>
      <c r="I873" s="78"/>
      <c r="J873" s="78"/>
    </row>
    <row r="874" spans="6:10">
      <c r="F874" s="78"/>
      <c r="G874" s="78"/>
      <c r="H874" s="78"/>
      <c r="I874" s="78"/>
      <c r="J874" s="78"/>
    </row>
    <row r="875" spans="6:10">
      <c r="F875" s="78"/>
      <c r="G875" s="78"/>
      <c r="H875" s="78"/>
      <c r="I875" s="78"/>
      <c r="J875" s="78"/>
    </row>
    <row r="876" spans="6:10">
      <c r="F876" s="78"/>
      <c r="G876" s="78"/>
      <c r="H876" s="78"/>
      <c r="I876" s="78"/>
      <c r="J876" s="78"/>
    </row>
    <row r="877" spans="6:10">
      <c r="F877" s="78"/>
      <c r="G877" s="78"/>
      <c r="H877" s="78"/>
      <c r="I877" s="78"/>
      <c r="J877" s="78"/>
    </row>
    <row r="878" spans="6:10">
      <c r="F878" s="78"/>
      <c r="G878" s="78"/>
      <c r="H878" s="78"/>
      <c r="I878" s="78"/>
      <c r="J878" s="78"/>
    </row>
    <row r="879" spans="6:10">
      <c r="F879" s="78"/>
      <c r="G879" s="78"/>
      <c r="H879" s="78"/>
      <c r="I879" s="78"/>
      <c r="J879" s="78"/>
    </row>
    <row r="880" spans="6:10">
      <c r="F880" s="78"/>
      <c r="G880" s="78"/>
      <c r="H880" s="78"/>
      <c r="I880" s="78"/>
      <c r="J880" s="78"/>
    </row>
    <row r="881" spans="6:10">
      <c r="F881" s="78"/>
      <c r="G881" s="78"/>
      <c r="H881" s="78"/>
      <c r="I881" s="78"/>
      <c r="J881" s="78"/>
    </row>
    <row r="882" spans="6:10">
      <c r="F882" s="78"/>
      <c r="G882" s="78"/>
      <c r="H882" s="78"/>
      <c r="I882" s="78"/>
      <c r="J882" s="78"/>
    </row>
    <row r="883" spans="6:10">
      <c r="F883" s="78"/>
      <c r="G883" s="78"/>
      <c r="H883" s="78"/>
      <c r="I883" s="78"/>
      <c r="J883" s="78"/>
    </row>
    <row r="884" spans="6:10">
      <c r="F884" s="78"/>
      <c r="G884" s="78"/>
      <c r="H884" s="78"/>
      <c r="I884" s="78"/>
      <c r="J884" s="78"/>
    </row>
    <row r="885" spans="6:10">
      <c r="F885" s="78"/>
      <c r="G885" s="78"/>
      <c r="H885" s="78"/>
      <c r="I885" s="78"/>
      <c r="J885" s="78"/>
    </row>
    <row r="886" spans="6:10">
      <c r="F886" s="78"/>
      <c r="G886" s="78"/>
      <c r="H886" s="78"/>
      <c r="I886" s="78"/>
      <c r="J886" s="78"/>
    </row>
    <row r="887" spans="6:10">
      <c r="F887" s="78"/>
      <c r="G887" s="78"/>
      <c r="H887" s="78"/>
      <c r="I887" s="78"/>
      <c r="J887" s="78"/>
    </row>
    <row r="888" spans="6:10">
      <c r="F888" s="78"/>
      <c r="G888" s="78"/>
      <c r="H888" s="78"/>
      <c r="I888" s="78"/>
      <c r="J888" s="78"/>
    </row>
    <row r="889" spans="6:10">
      <c r="F889" s="78"/>
      <c r="G889" s="78"/>
      <c r="H889" s="78"/>
      <c r="I889" s="78"/>
      <c r="J889" s="78"/>
    </row>
    <row r="890" spans="6:10">
      <c r="F890" s="78"/>
      <c r="G890" s="78"/>
      <c r="H890" s="78"/>
      <c r="I890" s="78"/>
      <c r="J890" s="78"/>
    </row>
    <row r="891" spans="6:10">
      <c r="F891" s="78"/>
      <c r="G891" s="78"/>
      <c r="H891" s="78"/>
      <c r="I891" s="78"/>
      <c r="J891" s="78"/>
    </row>
    <row r="892" spans="6:10">
      <c r="F892" s="78"/>
      <c r="G892" s="78"/>
      <c r="H892" s="78"/>
      <c r="I892" s="78"/>
      <c r="J892" s="78"/>
    </row>
    <row r="893" spans="6:10">
      <c r="F893" s="78"/>
      <c r="G893" s="78"/>
      <c r="H893" s="78"/>
      <c r="I893" s="78"/>
      <c r="J893" s="78"/>
    </row>
  </sheetData>
  <mergeCells count="11">
    <mergeCell ref="J7:J8"/>
    <mergeCell ref="B2:J2"/>
    <mergeCell ref="B4:J4"/>
    <mergeCell ref="B5:J5"/>
    <mergeCell ref="B6:J6"/>
    <mergeCell ref="B7:B8"/>
    <mergeCell ref="C7:D7"/>
    <mergeCell ref="E7:E8"/>
    <mergeCell ref="F7:G7"/>
    <mergeCell ref="H7:H8"/>
    <mergeCell ref="I7:I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1744-8D91-4F12-8C05-7F66569D6268}">
  <sheetPr>
    <pageSetUpPr fitToPage="1"/>
  </sheetPr>
  <dimension ref="A1:K181"/>
  <sheetViews>
    <sheetView showGridLines="0" zoomScaleNormal="100"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C32" sqref="C32:E34"/>
    </sheetView>
  </sheetViews>
  <sheetFormatPr baseColWidth="10" defaultColWidth="11.42578125" defaultRowHeight="12.75"/>
  <cols>
    <col min="1" max="1" width="1.28515625" style="2" customWidth="1"/>
    <col min="2" max="2" width="76.28515625" style="2" customWidth="1"/>
    <col min="3" max="4" width="10.7109375" style="2" customWidth="1"/>
    <col min="5" max="5" width="14.5703125" style="2" customWidth="1"/>
    <col min="6" max="7" width="10.7109375" style="2" customWidth="1"/>
    <col min="8" max="8" width="16.85546875" style="2" customWidth="1"/>
    <col min="9" max="9" width="14.5703125" style="2" customWidth="1"/>
    <col min="10" max="10" width="15" style="2" customWidth="1"/>
    <col min="11" max="11" width="4.5703125" style="2" customWidth="1"/>
    <col min="12" max="16384" width="11.42578125" style="2"/>
  </cols>
  <sheetData>
    <row r="1" spans="2:11" ht="15.75">
      <c r="B1" s="5" t="s">
        <v>71</v>
      </c>
      <c r="C1" s="5"/>
      <c r="D1" s="5"/>
      <c r="E1" s="5"/>
      <c r="F1" s="5"/>
      <c r="G1" s="5"/>
      <c r="H1" s="5"/>
      <c r="I1" s="5"/>
      <c r="J1" s="5"/>
      <c r="K1" s="5"/>
    </row>
    <row r="2" spans="2:11" ht="15.75"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2:11" ht="18.75" customHeight="1">
      <c r="B3" s="9" t="s">
        <v>72</v>
      </c>
      <c r="C3" s="9"/>
      <c r="D3" s="9"/>
      <c r="E3" s="9"/>
      <c r="F3" s="9"/>
      <c r="G3" s="9"/>
      <c r="H3" s="9"/>
      <c r="I3" s="9"/>
      <c r="J3" s="9"/>
      <c r="K3" s="81"/>
    </row>
    <row r="4" spans="2:11" ht="18.75" customHeight="1">
      <c r="B4" s="10" t="s">
        <v>73</v>
      </c>
      <c r="C4" s="10"/>
      <c r="D4" s="10"/>
      <c r="E4" s="10"/>
      <c r="F4" s="10"/>
      <c r="G4" s="10"/>
      <c r="H4" s="10"/>
      <c r="I4" s="10"/>
      <c r="J4" s="10"/>
      <c r="K4" s="80"/>
    </row>
    <row r="5" spans="2:11" ht="14.25" customHeight="1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7"/>
    </row>
    <row r="6" spans="2:11" ht="18" customHeight="1">
      <c r="B6" s="82" t="s">
        <v>4</v>
      </c>
      <c r="C6" s="12">
        <v>2025</v>
      </c>
      <c r="D6" s="13"/>
      <c r="E6" s="15" t="s">
        <v>5</v>
      </c>
      <c r="F6" s="12">
        <v>2025</v>
      </c>
      <c r="G6" s="13"/>
      <c r="H6" s="15" t="s">
        <v>6</v>
      </c>
      <c r="I6" s="16" t="s">
        <v>7</v>
      </c>
      <c r="J6" s="15" t="s">
        <v>8</v>
      </c>
      <c r="K6" s="83"/>
    </row>
    <row r="7" spans="2:11" ht="31.5" customHeight="1" thickBot="1">
      <c r="B7" s="84"/>
      <c r="C7" s="18" t="s">
        <v>9</v>
      </c>
      <c r="D7" s="18" t="s">
        <v>10</v>
      </c>
      <c r="E7" s="85"/>
      <c r="F7" s="18" t="s">
        <v>9</v>
      </c>
      <c r="G7" s="18" t="s">
        <v>10</v>
      </c>
      <c r="H7" s="85"/>
      <c r="I7" s="22"/>
      <c r="J7" s="85"/>
      <c r="K7" s="83"/>
    </row>
    <row r="8" spans="2:11" ht="18" customHeight="1" thickTop="1">
      <c r="B8" s="86" t="s">
        <v>12</v>
      </c>
      <c r="C8" s="87">
        <f>+C9+C19</f>
        <v>19532</v>
      </c>
      <c r="D8" s="87">
        <f t="shared" ref="D8" si="0">+D9+D19</f>
        <v>19543.099999999999</v>
      </c>
      <c r="E8" s="87">
        <f>+E9+E19</f>
        <v>39075.1</v>
      </c>
      <c r="F8" s="87">
        <f t="shared" ref="F8:G8" si="1">+F9+F19</f>
        <v>18749.891146821912</v>
      </c>
      <c r="G8" s="87">
        <f t="shared" si="1"/>
        <v>18969.653582100371</v>
      </c>
      <c r="H8" s="88">
        <f>+H9+H19</f>
        <v>37719.544728922279</v>
      </c>
      <c r="I8" s="88">
        <f t="shared" ref="I8:I30" si="2">+E8-H8</f>
        <v>1355.5552710777192</v>
      </c>
      <c r="J8" s="89">
        <f t="shared" ref="J8:J16" si="3">+E8/H8*100</f>
        <v>103.59377421127334</v>
      </c>
      <c r="K8" s="90"/>
    </row>
    <row r="9" spans="2:11" ht="18" customHeight="1">
      <c r="B9" s="91" t="s">
        <v>74</v>
      </c>
      <c r="C9" s="28">
        <f>+C11+C12+C18</f>
        <v>15012.4</v>
      </c>
      <c r="D9" s="28">
        <f t="shared" ref="D9" si="4">+D11+D12+D18</f>
        <v>15008.5</v>
      </c>
      <c r="E9" s="28">
        <f>+E10+E12+E18</f>
        <v>30020.899999999998</v>
      </c>
      <c r="F9" s="28">
        <f>+F11+F12+F18</f>
        <v>14327.101869614218</v>
      </c>
      <c r="G9" s="28">
        <f t="shared" ref="G9" si="5">+G11+G12+G18</f>
        <v>14678.449688732951</v>
      </c>
      <c r="H9" s="92">
        <f>+H11+H12+H18</f>
        <v>29005.551558347164</v>
      </c>
      <c r="I9" s="92">
        <f t="shared" si="2"/>
        <v>1015.3484416528336</v>
      </c>
      <c r="J9" s="89">
        <f t="shared" si="3"/>
        <v>103.50053140554962</v>
      </c>
      <c r="K9" s="90"/>
    </row>
    <row r="10" spans="2:11" ht="18" customHeight="1">
      <c r="B10" s="93" t="s">
        <v>29</v>
      </c>
      <c r="C10" s="28">
        <f t="shared" ref="C10:G10" si="6">+C11</f>
        <v>13284.3</v>
      </c>
      <c r="D10" s="28">
        <f t="shared" si="6"/>
        <v>13018.4</v>
      </c>
      <c r="E10" s="32">
        <f>+E11</f>
        <v>26302.699999999997</v>
      </c>
      <c r="F10" s="28">
        <f t="shared" si="6"/>
        <v>12692.375852759849</v>
      </c>
      <c r="G10" s="28">
        <f t="shared" si="6"/>
        <v>12737.530788177006</v>
      </c>
      <c r="H10" s="89">
        <f>+H11</f>
        <v>25429.906640936853</v>
      </c>
      <c r="I10" s="89">
        <f t="shared" si="2"/>
        <v>872.79335906314373</v>
      </c>
      <c r="J10" s="89">
        <f t="shared" si="3"/>
        <v>103.43215321781058</v>
      </c>
      <c r="K10" s="90"/>
    </row>
    <row r="11" spans="2:11" ht="18" customHeight="1">
      <c r="B11" s="94" t="s">
        <v>30</v>
      </c>
      <c r="C11" s="95">
        <f>+[1]DGA!F11</f>
        <v>13284.3</v>
      </c>
      <c r="D11" s="95">
        <f>+[1]DGA!G11</f>
        <v>13018.4</v>
      </c>
      <c r="E11" s="96">
        <f>SUM(C11:D11)</f>
        <v>26302.699999999997</v>
      </c>
      <c r="F11" s="95">
        <v>12692.375852759849</v>
      </c>
      <c r="G11" s="95">
        <v>12737.530788177006</v>
      </c>
      <c r="H11" s="97">
        <f>SUM(F11:G11)</f>
        <v>25429.906640936853</v>
      </c>
      <c r="I11" s="97">
        <f t="shared" si="2"/>
        <v>872.79335906314373</v>
      </c>
      <c r="J11" s="97">
        <f t="shared" si="3"/>
        <v>103.43215321781058</v>
      </c>
      <c r="K11" s="90"/>
    </row>
    <row r="12" spans="2:11" ht="18" customHeight="1">
      <c r="B12" s="40" t="s">
        <v>31</v>
      </c>
      <c r="C12" s="98">
        <f>SUM(C13:C17)</f>
        <v>1667.1999999999998</v>
      </c>
      <c r="D12" s="98">
        <f t="shared" ref="D12" si="7">SUM(D13:D17)</f>
        <v>1936.8000000000002</v>
      </c>
      <c r="E12" s="98">
        <f>SUM(E13:E17)</f>
        <v>3604.0000000000005</v>
      </c>
      <c r="F12" s="98">
        <f t="shared" ref="F12:G12" si="8">SUM(F13:F17)</f>
        <v>1593.410433464263</v>
      </c>
      <c r="G12" s="98">
        <f t="shared" si="8"/>
        <v>1899.2023045399319</v>
      </c>
      <c r="H12" s="99">
        <f>SUM(H13:H17)</f>
        <v>3492.6127380041949</v>
      </c>
      <c r="I12" s="99">
        <f t="shared" si="2"/>
        <v>111.3872619958056</v>
      </c>
      <c r="J12" s="100">
        <f t="shared" si="3"/>
        <v>103.18922452477386</v>
      </c>
      <c r="K12" s="90"/>
    </row>
    <row r="13" spans="2:11" ht="18" customHeight="1">
      <c r="B13" s="101" t="s">
        <v>34</v>
      </c>
      <c r="C13" s="95">
        <f>+[1]DGA!F13</f>
        <v>1092.8</v>
      </c>
      <c r="D13" s="95">
        <f>+[1]DGA!G13</f>
        <v>1335.7</v>
      </c>
      <c r="E13" s="96">
        <f t="shared" ref="E13:E18" si="9">SUM(C13:D13)</f>
        <v>2428.5</v>
      </c>
      <c r="F13" s="95">
        <v>1038.4578805826498</v>
      </c>
      <c r="G13" s="95">
        <v>1296.2999754783052</v>
      </c>
      <c r="H13" s="97">
        <f t="shared" ref="H13:H18" si="10">SUM(F13:G13)</f>
        <v>2334.757856060955</v>
      </c>
      <c r="I13" s="97">
        <f t="shared" si="2"/>
        <v>93.742143939045036</v>
      </c>
      <c r="J13" s="97">
        <f t="shared" si="3"/>
        <v>104.01506921566592</v>
      </c>
      <c r="K13" s="90"/>
    </row>
    <row r="14" spans="2:11" ht="18" customHeight="1">
      <c r="B14" s="101" t="s">
        <v>36</v>
      </c>
      <c r="C14" s="95">
        <f>+[1]DGA!F14</f>
        <v>123.3</v>
      </c>
      <c r="D14" s="95">
        <f>+[1]DGA!G14</f>
        <v>224</v>
      </c>
      <c r="E14" s="96">
        <f t="shared" si="9"/>
        <v>347.3</v>
      </c>
      <c r="F14" s="95">
        <v>108.49761534222291</v>
      </c>
      <c r="G14" s="95">
        <v>196.03041472688366</v>
      </c>
      <c r="H14" s="97">
        <f t="shared" si="10"/>
        <v>304.52803006910659</v>
      </c>
      <c r="I14" s="97">
        <f t="shared" si="2"/>
        <v>42.77196993089342</v>
      </c>
      <c r="J14" s="97">
        <f t="shared" si="3"/>
        <v>114.04533103937497</v>
      </c>
      <c r="K14" s="90"/>
    </row>
    <row r="15" spans="2:11" ht="18" customHeight="1">
      <c r="B15" s="101" t="s">
        <v>75</v>
      </c>
      <c r="C15" s="95">
        <f>+[1]DGA!F15</f>
        <v>279.10000000000002</v>
      </c>
      <c r="D15" s="95">
        <f>+[1]DGA!G15</f>
        <v>237.2</v>
      </c>
      <c r="E15" s="96">
        <f t="shared" si="9"/>
        <v>516.29999999999995</v>
      </c>
      <c r="F15" s="95">
        <v>244.09557564090841</v>
      </c>
      <c r="G15" s="95">
        <v>225.39212215788487</v>
      </c>
      <c r="H15" s="97">
        <f t="shared" si="10"/>
        <v>469.48769779879331</v>
      </c>
      <c r="I15" s="97">
        <f t="shared" si="2"/>
        <v>46.812302201206649</v>
      </c>
      <c r="J15" s="97">
        <f t="shared" si="3"/>
        <v>109.97093266142808</v>
      </c>
      <c r="K15" s="90"/>
    </row>
    <row r="16" spans="2:11" ht="22.5" customHeight="1">
      <c r="B16" s="101" t="s">
        <v>76</v>
      </c>
      <c r="C16" s="95">
        <f>+[1]DGA!F16</f>
        <v>172</v>
      </c>
      <c r="D16" s="95">
        <f>+[1]DGA!G16</f>
        <v>139.9</v>
      </c>
      <c r="E16" s="96">
        <f t="shared" si="9"/>
        <v>311.89999999999998</v>
      </c>
      <c r="F16" s="95">
        <v>202.35936189848201</v>
      </c>
      <c r="G16" s="95">
        <v>181.47979217685813</v>
      </c>
      <c r="H16" s="97">
        <f t="shared" si="10"/>
        <v>383.83915407534016</v>
      </c>
      <c r="I16" s="97">
        <f t="shared" si="2"/>
        <v>-71.939154075340184</v>
      </c>
      <c r="J16" s="97">
        <f t="shared" si="3"/>
        <v>81.257994836759167</v>
      </c>
      <c r="K16" s="90"/>
    </row>
    <row r="17" spans="1:11" ht="17.25" customHeight="1">
      <c r="B17" s="101" t="s">
        <v>26</v>
      </c>
      <c r="C17" s="95">
        <f>+[1]DGA!F17</f>
        <v>0</v>
      </c>
      <c r="D17" s="95">
        <f>+[1]DGA!G17</f>
        <v>0</v>
      </c>
      <c r="E17" s="96">
        <f t="shared" si="9"/>
        <v>0</v>
      </c>
      <c r="F17" s="95">
        <v>0</v>
      </c>
      <c r="G17" s="95">
        <v>0</v>
      </c>
      <c r="H17" s="97">
        <f t="shared" si="10"/>
        <v>0</v>
      </c>
      <c r="I17" s="97">
        <f t="shared" si="2"/>
        <v>0</v>
      </c>
      <c r="J17" s="102">
        <v>0</v>
      </c>
      <c r="K17" s="90"/>
    </row>
    <row r="18" spans="1:11" ht="17.25" customHeight="1">
      <c r="B18" s="103" t="s">
        <v>44</v>
      </c>
      <c r="C18" s="98">
        <f>+[1]DGA!F18</f>
        <v>60.9</v>
      </c>
      <c r="D18" s="98">
        <f>+[1]DGA!G18</f>
        <v>53.3</v>
      </c>
      <c r="E18" s="104">
        <f t="shared" si="9"/>
        <v>114.19999999999999</v>
      </c>
      <c r="F18" s="98">
        <v>41.315583390105061</v>
      </c>
      <c r="G18" s="98">
        <v>41.716596016012701</v>
      </c>
      <c r="H18" s="100">
        <f t="shared" si="10"/>
        <v>83.032179406117763</v>
      </c>
      <c r="I18" s="100">
        <f t="shared" si="2"/>
        <v>31.167820593882226</v>
      </c>
      <c r="J18" s="100">
        <f t="shared" ref="J18:J24" si="11">+E18/H18*100</f>
        <v>137.53703782895744</v>
      </c>
      <c r="K18" s="90"/>
    </row>
    <row r="19" spans="1:11" ht="18" customHeight="1">
      <c r="B19" s="47" t="s">
        <v>77</v>
      </c>
      <c r="C19" s="98">
        <f>+C20+C22</f>
        <v>4519.6000000000004</v>
      </c>
      <c r="D19" s="98">
        <f t="shared" ref="D19" si="12">+D20+D22</f>
        <v>4534.6000000000004</v>
      </c>
      <c r="E19" s="98">
        <f>+E20+E22</f>
        <v>9054.2000000000007</v>
      </c>
      <c r="F19" s="98">
        <f t="shared" ref="F19:G19" si="13">+F20+F22</f>
        <v>4422.7892772076939</v>
      </c>
      <c r="G19" s="98">
        <f t="shared" si="13"/>
        <v>4291.2038933674185</v>
      </c>
      <c r="H19" s="99">
        <f>+H20+H22</f>
        <v>8713.9931705751114</v>
      </c>
      <c r="I19" s="99">
        <f t="shared" si="2"/>
        <v>340.20682942488929</v>
      </c>
      <c r="J19" s="100">
        <f t="shared" si="11"/>
        <v>103.9041438610909</v>
      </c>
      <c r="K19" s="90"/>
    </row>
    <row r="20" spans="1:11" ht="18" customHeight="1">
      <c r="B20" s="93" t="s">
        <v>78</v>
      </c>
      <c r="C20" s="98">
        <f>+C21</f>
        <v>4516.1000000000004</v>
      </c>
      <c r="D20" s="98">
        <f t="shared" ref="D20:G20" si="14">+D21</f>
        <v>4532.1000000000004</v>
      </c>
      <c r="E20" s="98">
        <f>+E21</f>
        <v>9048.2000000000007</v>
      </c>
      <c r="F20" s="98">
        <f t="shared" si="14"/>
        <v>4421.3839258782364</v>
      </c>
      <c r="G20" s="98">
        <f t="shared" si="14"/>
        <v>4289.4851096091052</v>
      </c>
      <c r="H20" s="99">
        <f>+H21</f>
        <v>8710.8690354873415</v>
      </c>
      <c r="I20" s="99">
        <f t="shared" si="2"/>
        <v>337.33096451265919</v>
      </c>
      <c r="J20" s="100">
        <f t="shared" si="11"/>
        <v>103.87252940135366</v>
      </c>
      <c r="K20" s="90"/>
    </row>
    <row r="21" spans="1:11" ht="18" customHeight="1">
      <c r="B21" s="44" t="s">
        <v>79</v>
      </c>
      <c r="C21" s="95">
        <f>+[1]DGA!F21</f>
        <v>4516.1000000000004</v>
      </c>
      <c r="D21" s="95">
        <f>+[1]DGA!G21</f>
        <v>4532.1000000000004</v>
      </c>
      <c r="E21" s="96">
        <f>SUM(C21:D21)</f>
        <v>9048.2000000000007</v>
      </c>
      <c r="F21" s="95">
        <v>4421.3839258782364</v>
      </c>
      <c r="G21" s="95">
        <v>4289.4851096091052</v>
      </c>
      <c r="H21" s="97">
        <f>SUM(F21:G21)</f>
        <v>8710.8690354873415</v>
      </c>
      <c r="I21" s="97">
        <f t="shared" si="2"/>
        <v>337.33096451265919</v>
      </c>
      <c r="J21" s="97">
        <f t="shared" si="11"/>
        <v>103.87252940135366</v>
      </c>
      <c r="K21" s="90"/>
    </row>
    <row r="22" spans="1:11" ht="18" customHeight="1">
      <c r="B22" s="93" t="s">
        <v>80</v>
      </c>
      <c r="C22" s="28">
        <f>+C23+C24</f>
        <v>3.5</v>
      </c>
      <c r="D22" s="28">
        <f t="shared" ref="D22" si="15">+D23+D24</f>
        <v>2.5</v>
      </c>
      <c r="E22" s="32">
        <f>+E23+E24</f>
        <v>6</v>
      </c>
      <c r="F22" s="28">
        <f t="shared" ref="F22:G22" si="16">+F23+F24</f>
        <v>1.4053513294571842</v>
      </c>
      <c r="G22" s="28">
        <f t="shared" si="16"/>
        <v>1.7187837583131103</v>
      </c>
      <c r="H22" s="89">
        <f>+H23+H24</f>
        <v>3.1241350877702945</v>
      </c>
      <c r="I22" s="89">
        <f t="shared" si="2"/>
        <v>2.8758649122297055</v>
      </c>
      <c r="J22" s="100">
        <f t="shared" si="11"/>
        <v>192.05315491918179</v>
      </c>
      <c r="K22" s="90"/>
    </row>
    <row r="23" spans="1:11" ht="18" customHeight="1">
      <c r="B23" s="44" t="s">
        <v>81</v>
      </c>
      <c r="C23" s="35">
        <f>+[1]DGA!F23</f>
        <v>2.7</v>
      </c>
      <c r="D23" s="35">
        <f>+[1]DGA!G23</f>
        <v>1.5</v>
      </c>
      <c r="E23" s="96">
        <f>SUM(C23:D23)</f>
        <v>4.2</v>
      </c>
      <c r="F23" s="35">
        <v>0.5351556897483799</v>
      </c>
      <c r="G23" s="35">
        <v>0.54923943553125143</v>
      </c>
      <c r="H23" s="97">
        <f>SUM(F23:G23)</f>
        <v>1.0843951252796313</v>
      </c>
      <c r="I23" s="97">
        <f t="shared" si="2"/>
        <v>3.1156048747203688</v>
      </c>
      <c r="J23" s="97">
        <f t="shared" si="11"/>
        <v>387.31269645987692</v>
      </c>
      <c r="K23" s="90"/>
    </row>
    <row r="24" spans="1:11" ht="18" customHeight="1">
      <c r="B24" s="105" t="s">
        <v>26</v>
      </c>
      <c r="C24" s="35">
        <f>+[1]DGA!F24</f>
        <v>0.8</v>
      </c>
      <c r="D24" s="35">
        <f>+[1]DGA!G24</f>
        <v>1</v>
      </c>
      <c r="E24" s="96">
        <f>SUM(C24:D24)</f>
        <v>1.8</v>
      </c>
      <c r="F24" s="35">
        <v>0.8701956397088042</v>
      </c>
      <c r="G24" s="35">
        <v>1.1695443227818589</v>
      </c>
      <c r="H24" s="97">
        <f>SUM(F24:G24)</f>
        <v>2.0397399624906631</v>
      </c>
      <c r="I24" s="97">
        <f t="shared" si="2"/>
        <v>-0.23973996249066309</v>
      </c>
      <c r="J24" s="97">
        <f t="shared" si="11"/>
        <v>88.24654284863233</v>
      </c>
      <c r="K24" s="90"/>
    </row>
    <row r="25" spans="1:11" ht="18" customHeight="1">
      <c r="B25" s="86" t="s">
        <v>82</v>
      </c>
      <c r="C25" s="28">
        <f>+[1]DGA!F25</f>
        <v>0</v>
      </c>
      <c r="D25" s="28">
        <f>+[1]DGA!G25</f>
        <v>0</v>
      </c>
      <c r="E25" s="104">
        <f>SUM(C25:D25)</f>
        <v>0</v>
      </c>
      <c r="F25" s="28">
        <v>0</v>
      </c>
      <c r="G25" s="28">
        <v>0</v>
      </c>
      <c r="H25" s="100">
        <f>SUM(F25:G25)</f>
        <v>0</v>
      </c>
      <c r="I25" s="100">
        <f t="shared" si="2"/>
        <v>0</v>
      </c>
      <c r="J25" s="100">
        <v>0</v>
      </c>
      <c r="K25" s="90"/>
    </row>
    <row r="26" spans="1:11" ht="18" customHeight="1">
      <c r="B26" s="106" t="s">
        <v>83</v>
      </c>
      <c r="C26" s="28">
        <f t="shared" ref="C26:G27" si="17">+C27</f>
        <v>202.3</v>
      </c>
      <c r="D26" s="28">
        <f t="shared" si="17"/>
        <v>103.2</v>
      </c>
      <c r="E26" s="28">
        <f>+E27</f>
        <v>305.5</v>
      </c>
      <c r="F26" s="28">
        <f t="shared" si="17"/>
        <v>161.21606595175001</v>
      </c>
      <c r="G26" s="28">
        <f t="shared" si="17"/>
        <v>231.23067581410319</v>
      </c>
      <c r="H26" s="92">
        <f>+H27</f>
        <v>392.44674176585318</v>
      </c>
      <c r="I26" s="92">
        <f t="shared" si="2"/>
        <v>-86.946741765853176</v>
      </c>
      <c r="J26" s="100">
        <f>+E26/H26*100</f>
        <v>77.844957668745664</v>
      </c>
      <c r="K26" s="107"/>
    </row>
    <row r="27" spans="1:11" ht="18" customHeight="1">
      <c r="B27" s="108" t="s">
        <v>50</v>
      </c>
      <c r="C27" s="28">
        <f t="shared" si="17"/>
        <v>202.3</v>
      </c>
      <c r="D27" s="28">
        <f t="shared" si="17"/>
        <v>103.2</v>
      </c>
      <c r="E27" s="32">
        <f>+E28</f>
        <v>305.5</v>
      </c>
      <c r="F27" s="28">
        <f t="shared" si="17"/>
        <v>161.21606595175001</v>
      </c>
      <c r="G27" s="28">
        <f t="shared" si="17"/>
        <v>231.23067581410319</v>
      </c>
      <c r="H27" s="89">
        <f>+H28</f>
        <v>392.44674176585318</v>
      </c>
      <c r="I27" s="89">
        <f t="shared" si="2"/>
        <v>-86.946741765853176</v>
      </c>
      <c r="J27" s="100">
        <f>+E27/H27*100</f>
        <v>77.844957668745664</v>
      </c>
      <c r="K27" s="90"/>
    </row>
    <row r="28" spans="1:11" ht="18" customHeight="1">
      <c r="B28" s="109" t="s">
        <v>52</v>
      </c>
      <c r="C28" s="35">
        <f>+[1]DGA!F28</f>
        <v>202.3</v>
      </c>
      <c r="D28" s="35">
        <f>+[1]DGA!G28</f>
        <v>103.2</v>
      </c>
      <c r="E28" s="96">
        <f>SUM(C28:D28)</f>
        <v>305.5</v>
      </c>
      <c r="F28" s="35">
        <v>161.21606595175001</v>
      </c>
      <c r="G28" s="35">
        <v>231.23067581410319</v>
      </c>
      <c r="H28" s="97">
        <f>SUM(F28:G28)</f>
        <v>392.44674176585318</v>
      </c>
      <c r="I28" s="97">
        <f t="shared" si="2"/>
        <v>-86.946741765853176</v>
      </c>
      <c r="J28" s="97">
        <f>+E28/H28*100</f>
        <v>77.844957668745664</v>
      </c>
      <c r="K28" s="65"/>
    </row>
    <row r="29" spans="1:11" ht="18" customHeight="1">
      <c r="B29" s="47" t="s">
        <v>84</v>
      </c>
      <c r="C29" s="28">
        <f>+[1]DGA!F29</f>
        <v>259</v>
      </c>
      <c r="D29" s="28">
        <f>+[1]DGA!G29</f>
        <v>0</v>
      </c>
      <c r="E29" s="28">
        <f>+[1]DGA!H29</f>
        <v>259</v>
      </c>
      <c r="F29" s="28">
        <v>80.877546315334712</v>
      </c>
      <c r="G29" s="28">
        <v>0</v>
      </c>
      <c r="H29" s="100">
        <f>SUM(F29:G29)</f>
        <v>80.877546315334712</v>
      </c>
      <c r="I29" s="100">
        <f t="shared" si="2"/>
        <v>178.12245368466529</v>
      </c>
      <c r="J29" s="100">
        <f>+E29/H29*100</f>
        <v>320.23721267480209</v>
      </c>
      <c r="K29" s="65"/>
    </row>
    <row r="30" spans="1:11" ht="20.25" customHeight="1" thickBot="1">
      <c r="B30" s="57" t="s">
        <v>85</v>
      </c>
      <c r="C30" s="58">
        <f>+C8+C25+C26+C29</f>
        <v>19993.3</v>
      </c>
      <c r="D30" s="58">
        <f t="shared" ref="D30" si="18">+D8+D25+D26+D29</f>
        <v>19646.3</v>
      </c>
      <c r="E30" s="58">
        <f>+E8+E25+E26+E29</f>
        <v>39639.599999999999</v>
      </c>
      <c r="F30" s="58">
        <f t="shared" ref="F30:G30" si="19">+F8+F25+F26+F29</f>
        <v>18991.984759088999</v>
      </c>
      <c r="G30" s="58">
        <f t="shared" si="19"/>
        <v>19200.884257914473</v>
      </c>
      <c r="H30" s="110">
        <f>+H8+H25+H26+H29</f>
        <v>38192.869017003468</v>
      </c>
      <c r="I30" s="110">
        <f t="shared" si="2"/>
        <v>1446.7309829965307</v>
      </c>
      <c r="J30" s="111">
        <f>+E30/H30*100</f>
        <v>103.7879609996108</v>
      </c>
      <c r="K30" s="112"/>
    </row>
    <row r="31" spans="1:11" ht="18" customHeight="1" thickTop="1">
      <c r="A31" s="113"/>
      <c r="B31" s="60" t="s">
        <v>66</v>
      </c>
      <c r="C31" s="61"/>
      <c r="D31" s="61"/>
      <c r="E31" s="61"/>
      <c r="F31" s="61"/>
      <c r="G31" s="61"/>
      <c r="H31" s="114"/>
      <c r="I31" s="61"/>
      <c r="J31" s="61"/>
      <c r="K31" s="73"/>
    </row>
    <row r="32" spans="1:11">
      <c r="B32" s="64" t="s">
        <v>67</v>
      </c>
      <c r="C32" s="65"/>
      <c r="D32" s="65"/>
      <c r="E32" s="65"/>
      <c r="F32" s="65"/>
      <c r="G32" s="65"/>
      <c r="H32" s="65"/>
      <c r="I32" s="65"/>
      <c r="J32" s="65"/>
      <c r="K32" s="73"/>
    </row>
    <row r="33" spans="2:11" ht="18" customHeight="1">
      <c r="B33" s="69" t="s">
        <v>86</v>
      </c>
      <c r="C33" s="65"/>
      <c r="D33" s="65"/>
      <c r="E33" s="65"/>
      <c r="F33" s="115"/>
      <c r="G33" s="115"/>
      <c r="H33" s="115"/>
      <c r="I33" s="116"/>
      <c r="J33" s="65"/>
      <c r="K33" s="73"/>
    </row>
    <row r="34" spans="2:11" ht="12" customHeight="1">
      <c r="B34" s="69" t="s">
        <v>87</v>
      </c>
      <c r="C34" s="73"/>
      <c r="D34" s="73"/>
      <c r="E34" s="73"/>
      <c r="F34" s="65"/>
      <c r="G34" s="65"/>
      <c r="H34" s="73"/>
      <c r="I34" s="73"/>
      <c r="J34" s="73"/>
      <c r="K34" s="73"/>
    </row>
    <row r="35" spans="2:11" ht="15.75" customHeight="1">
      <c r="B35" s="72" t="s">
        <v>70</v>
      </c>
      <c r="C35" s="73"/>
      <c r="D35" s="73"/>
      <c r="E35" s="73"/>
      <c r="F35" s="71"/>
      <c r="G35" s="71"/>
      <c r="H35" s="65"/>
      <c r="I35" s="65"/>
      <c r="J35" s="73"/>
      <c r="K35" s="73"/>
    </row>
    <row r="36" spans="2:11">
      <c r="B36" s="73"/>
      <c r="C36" s="73"/>
      <c r="D36" s="73"/>
      <c r="E36" s="73"/>
      <c r="F36" s="71"/>
      <c r="G36" s="71"/>
      <c r="H36" s="73"/>
      <c r="I36" s="73"/>
      <c r="J36" s="73"/>
      <c r="K36" s="73"/>
    </row>
    <row r="37" spans="2:11">
      <c r="B37" s="73"/>
      <c r="C37" s="117"/>
      <c r="D37" s="117"/>
      <c r="E37" s="117"/>
      <c r="F37" s="73"/>
      <c r="G37" s="73"/>
      <c r="H37" s="73"/>
      <c r="I37" s="73"/>
      <c r="J37" s="73"/>
      <c r="K37" s="73"/>
    </row>
    <row r="38" spans="2:11"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2:11">
      <c r="B39" s="83"/>
      <c r="C39" s="73"/>
      <c r="D39" s="73"/>
      <c r="E39" s="73"/>
      <c r="F39" s="73"/>
      <c r="G39" s="73"/>
      <c r="H39" s="73"/>
      <c r="I39" s="73"/>
      <c r="J39" s="73"/>
      <c r="K39" s="73"/>
    </row>
    <row r="40" spans="2:11">
      <c r="B40" s="83"/>
      <c r="C40" s="73"/>
      <c r="D40" s="73"/>
      <c r="E40" s="73"/>
      <c r="F40" s="73"/>
      <c r="G40" s="73"/>
      <c r="H40" s="73"/>
      <c r="I40" s="73"/>
      <c r="J40" s="73"/>
      <c r="K40" s="73"/>
    </row>
    <row r="41" spans="2:11"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2:11"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2:11"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2:11"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2:11"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2:11"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2:11"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2:11"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2:11"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2:11"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2:11"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2:11"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2:11"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2:11"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2:11"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2:11"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2:11"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2:11"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2:11">
      <c r="B59" s="73"/>
      <c r="C59" s="73"/>
      <c r="D59" s="73"/>
      <c r="E59" s="73"/>
      <c r="F59" s="73"/>
      <c r="G59" s="73"/>
      <c r="H59" s="73"/>
      <c r="I59" s="73"/>
      <c r="J59" s="73"/>
      <c r="K59" s="73"/>
    </row>
    <row r="60" spans="2:11">
      <c r="B60" s="73"/>
      <c r="C60" s="73"/>
      <c r="D60" s="73"/>
      <c r="E60" s="73"/>
      <c r="F60" s="73"/>
      <c r="G60" s="73"/>
      <c r="H60" s="73"/>
      <c r="I60" s="73"/>
      <c r="J60" s="73"/>
      <c r="K60" s="73"/>
    </row>
    <row r="61" spans="2:11">
      <c r="B61" s="73"/>
      <c r="C61" s="73"/>
      <c r="D61" s="73"/>
      <c r="E61" s="73"/>
      <c r="F61" s="73"/>
      <c r="G61" s="73"/>
      <c r="H61" s="73"/>
      <c r="I61" s="73"/>
      <c r="J61" s="73"/>
      <c r="K61" s="73"/>
    </row>
    <row r="62" spans="2:11">
      <c r="B62" s="73"/>
      <c r="C62" s="73"/>
      <c r="D62" s="73"/>
      <c r="E62" s="73"/>
      <c r="F62" s="73"/>
      <c r="G62" s="73"/>
      <c r="H62" s="73"/>
      <c r="I62" s="73"/>
      <c r="J62" s="73"/>
      <c r="K62" s="73"/>
    </row>
    <row r="63" spans="2:11">
      <c r="B63" s="73"/>
      <c r="C63" s="73"/>
      <c r="D63" s="73"/>
      <c r="E63" s="73"/>
      <c r="F63" s="73"/>
      <c r="G63" s="73"/>
      <c r="H63" s="73"/>
      <c r="I63" s="73"/>
      <c r="J63" s="73"/>
      <c r="K63" s="73"/>
    </row>
    <row r="64" spans="2:11">
      <c r="B64" s="73"/>
      <c r="C64" s="73"/>
      <c r="D64" s="73"/>
      <c r="E64" s="73"/>
      <c r="F64" s="73"/>
      <c r="G64" s="73"/>
      <c r="H64" s="73"/>
      <c r="I64" s="73"/>
      <c r="J64" s="73"/>
      <c r="K64" s="73"/>
    </row>
    <row r="65" spans="2:11">
      <c r="B65" s="73"/>
      <c r="C65" s="73"/>
      <c r="D65" s="73"/>
      <c r="E65" s="73"/>
      <c r="F65" s="73"/>
      <c r="G65" s="73"/>
      <c r="H65" s="73"/>
      <c r="I65" s="73"/>
      <c r="J65" s="73"/>
      <c r="K65" s="73"/>
    </row>
    <row r="66" spans="2:11">
      <c r="B66" s="73"/>
      <c r="C66" s="73"/>
      <c r="D66" s="73"/>
      <c r="E66" s="73"/>
      <c r="F66" s="73"/>
      <c r="G66" s="73"/>
      <c r="H66" s="73"/>
      <c r="I66" s="73"/>
      <c r="J66" s="73"/>
      <c r="K66" s="73"/>
    </row>
    <row r="67" spans="2:11">
      <c r="B67" s="73"/>
      <c r="C67" s="73"/>
      <c r="D67" s="73"/>
      <c r="E67" s="73"/>
      <c r="F67" s="73"/>
      <c r="G67" s="73"/>
      <c r="H67" s="73"/>
      <c r="I67" s="73"/>
      <c r="J67" s="73"/>
      <c r="K67" s="73"/>
    </row>
    <row r="68" spans="2:11">
      <c r="B68" s="73"/>
      <c r="C68" s="73"/>
      <c r="D68" s="73"/>
      <c r="E68" s="73"/>
      <c r="F68" s="73"/>
      <c r="G68" s="73"/>
      <c r="H68" s="73"/>
      <c r="I68" s="73"/>
      <c r="J68" s="73"/>
      <c r="K68" s="73"/>
    </row>
    <row r="69" spans="2:11">
      <c r="B69" s="73"/>
      <c r="C69" s="73"/>
      <c r="D69" s="73"/>
      <c r="E69" s="73"/>
      <c r="F69" s="73"/>
      <c r="G69" s="73"/>
      <c r="H69" s="73"/>
      <c r="I69" s="73"/>
      <c r="J69" s="73"/>
      <c r="K69" s="73"/>
    </row>
    <row r="70" spans="2:11">
      <c r="B70" s="73"/>
      <c r="C70" s="73"/>
      <c r="D70" s="73"/>
      <c r="E70" s="73"/>
      <c r="F70" s="73"/>
      <c r="G70" s="73"/>
      <c r="H70" s="73"/>
      <c r="I70" s="73"/>
      <c r="J70" s="73"/>
      <c r="K70" s="73"/>
    </row>
    <row r="71" spans="2:11">
      <c r="B71" s="73"/>
      <c r="C71" s="73"/>
      <c r="D71" s="73"/>
      <c r="E71" s="73"/>
      <c r="F71" s="73"/>
      <c r="G71" s="73"/>
      <c r="H71" s="73"/>
      <c r="I71" s="73"/>
      <c r="J71" s="73"/>
      <c r="K71" s="73"/>
    </row>
    <row r="72" spans="2:11">
      <c r="B72" s="73"/>
      <c r="C72" s="73"/>
      <c r="D72" s="73"/>
      <c r="E72" s="73"/>
      <c r="F72" s="73"/>
      <c r="G72" s="73"/>
      <c r="H72" s="73"/>
      <c r="I72" s="73"/>
      <c r="J72" s="73"/>
      <c r="K72" s="73"/>
    </row>
    <row r="73" spans="2:11">
      <c r="B73" s="73"/>
      <c r="C73" s="73"/>
      <c r="D73" s="73"/>
      <c r="E73" s="73"/>
      <c r="F73" s="73"/>
      <c r="G73" s="73"/>
      <c r="H73" s="73"/>
      <c r="I73" s="73"/>
      <c r="J73" s="73"/>
      <c r="K73" s="73"/>
    </row>
    <row r="74" spans="2:11">
      <c r="B74" s="73"/>
      <c r="C74" s="73"/>
      <c r="D74" s="73"/>
      <c r="E74" s="73"/>
      <c r="F74" s="73"/>
      <c r="G74" s="73"/>
      <c r="H74" s="73"/>
      <c r="I74" s="73"/>
      <c r="J74" s="73"/>
      <c r="K74" s="73"/>
    </row>
    <row r="75" spans="2:11">
      <c r="B75" s="73"/>
      <c r="C75" s="73"/>
      <c r="D75" s="73"/>
      <c r="E75" s="73"/>
      <c r="F75" s="73"/>
      <c r="G75" s="73"/>
      <c r="H75" s="73"/>
      <c r="I75" s="73"/>
      <c r="J75" s="73"/>
      <c r="K75" s="73"/>
    </row>
    <row r="76" spans="2:11">
      <c r="B76" s="73"/>
      <c r="C76" s="73"/>
      <c r="D76" s="73"/>
      <c r="E76" s="73"/>
      <c r="F76" s="73"/>
      <c r="G76" s="73"/>
      <c r="H76" s="73"/>
      <c r="I76" s="73"/>
      <c r="J76" s="73"/>
      <c r="K76" s="73"/>
    </row>
    <row r="77" spans="2:11">
      <c r="B77" s="73"/>
      <c r="C77" s="73"/>
      <c r="D77" s="73"/>
      <c r="E77" s="73"/>
      <c r="F77" s="73"/>
      <c r="G77" s="73"/>
      <c r="H77" s="73"/>
      <c r="I77" s="73"/>
      <c r="J77" s="73"/>
      <c r="K77" s="73"/>
    </row>
    <row r="78" spans="2:11">
      <c r="B78" s="73"/>
      <c r="C78" s="73"/>
      <c r="D78" s="73"/>
      <c r="E78" s="73"/>
      <c r="F78" s="73"/>
      <c r="G78" s="73"/>
      <c r="H78" s="73"/>
      <c r="I78" s="73"/>
      <c r="J78" s="73"/>
      <c r="K78" s="73"/>
    </row>
    <row r="79" spans="2:11">
      <c r="B79" s="73"/>
      <c r="C79" s="73"/>
      <c r="D79" s="73"/>
      <c r="E79" s="73"/>
      <c r="F79" s="73"/>
      <c r="G79" s="73"/>
      <c r="H79" s="73"/>
      <c r="I79" s="73"/>
      <c r="J79" s="73"/>
      <c r="K79" s="73"/>
    </row>
    <row r="80" spans="2:11">
      <c r="B80" s="73"/>
      <c r="C80" s="73"/>
      <c r="D80" s="73"/>
      <c r="E80" s="73"/>
      <c r="F80" s="73"/>
      <c r="G80" s="73"/>
      <c r="H80" s="73"/>
      <c r="I80" s="73"/>
      <c r="J80" s="73"/>
      <c r="K80" s="73"/>
    </row>
    <row r="81" spans="2:11">
      <c r="B81" s="73"/>
      <c r="C81" s="73"/>
      <c r="D81" s="73"/>
      <c r="E81" s="73"/>
      <c r="F81" s="73"/>
      <c r="G81" s="73"/>
      <c r="H81" s="73"/>
      <c r="I81" s="73"/>
      <c r="J81" s="73"/>
      <c r="K81" s="73"/>
    </row>
    <row r="82" spans="2:11">
      <c r="B82" s="73"/>
      <c r="C82" s="73"/>
      <c r="D82" s="73"/>
      <c r="E82" s="73"/>
      <c r="F82" s="73"/>
      <c r="G82" s="73"/>
      <c r="H82" s="73"/>
      <c r="I82" s="73"/>
      <c r="J82" s="73"/>
      <c r="K82" s="73"/>
    </row>
    <row r="83" spans="2:11">
      <c r="B83" s="73"/>
      <c r="C83" s="73"/>
      <c r="D83" s="73"/>
      <c r="E83" s="73"/>
      <c r="F83" s="73"/>
      <c r="G83" s="73"/>
      <c r="H83" s="73"/>
      <c r="I83" s="73"/>
      <c r="J83" s="73"/>
      <c r="K83" s="73"/>
    </row>
    <row r="84" spans="2:11">
      <c r="B84" s="73"/>
      <c r="C84" s="73"/>
      <c r="D84" s="73"/>
      <c r="E84" s="73"/>
      <c r="F84" s="73"/>
      <c r="G84" s="73"/>
      <c r="H84" s="73"/>
      <c r="I84" s="73"/>
      <c r="J84" s="73"/>
      <c r="K84" s="73"/>
    </row>
    <row r="85" spans="2:11">
      <c r="B85" s="73"/>
      <c r="C85" s="73"/>
      <c r="D85" s="73"/>
      <c r="E85" s="73"/>
      <c r="F85" s="73"/>
      <c r="G85" s="73"/>
      <c r="H85" s="73"/>
      <c r="I85" s="73"/>
      <c r="J85" s="73"/>
      <c r="K85" s="73"/>
    </row>
    <row r="86" spans="2:11">
      <c r="B86" s="73"/>
      <c r="C86" s="73"/>
      <c r="D86" s="73"/>
      <c r="E86" s="73"/>
      <c r="F86" s="73"/>
      <c r="G86" s="73"/>
      <c r="H86" s="73"/>
      <c r="I86" s="73"/>
      <c r="J86" s="73"/>
      <c r="K86" s="73"/>
    </row>
    <row r="87" spans="2:11">
      <c r="B87" s="73"/>
      <c r="C87" s="73"/>
      <c r="D87" s="73"/>
      <c r="E87" s="73"/>
      <c r="F87" s="73"/>
      <c r="G87" s="73"/>
      <c r="H87" s="73"/>
      <c r="I87" s="73"/>
      <c r="J87" s="73"/>
      <c r="K87" s="73"/>
    </row>
    <row r="88" spans="2:11">
      <c r="B88" s="73"/>
      <c r="C88" s="73"/>
      <c r="D88" s="73"/>
      <c r="E88" s="73"/>
      <c r="F88" s="73"/>
      <c r="G88" s="73"/>
      <c r="H88" s="73"/>
      <c r="I88" s="73"/>
      <c r="J88" s="73"/>
      <c r="K88" s="73"/>
    </row>
    <row r="89" spans="2:11">
      <c r="B89" s="73"/>
      <c r="C89" s="73"/>
      <c r="D89" s="73"/>
      <c r="E89" s="73"/>
      <c r="F89" s="73"/>
      <c r="G89" s="73"/>
      <c r="H89" s="73"/>
      <c r="I89" s="73"/>
      <c r="J89" s="73"/>
      <c r="K89" s="73"/>
    </row>
    <row r="90" spans="2:11">
      <c r="B90" s="73"/>
      <c r="C90" s="73"/>
      <c r="D90" s="73"/>
      <c r="E90" s="73"/>
      <c r="F90" s="73"/>
      <c r="G90" s="73"/>
      <c r="H90" s="73"/>
      <c r="I90" s="73"/>
      <c r="J90" s="73"/>
      <c r="K90" s="73"/>
    </row>
    <row r="91" spans="2:11">
      <c r="B91" s="73"/>
      <c r="C91" s="73"/>
      <c r="D91" s="73"/>
      <c r="E91" s="73"/>
      <c r="F91" s="73"/>
      <c r="G91" s="73"/>
      <c r="H91" s="73"/>
      <c r="I91" s="73"/>
      <c r="J91" s="73"/>
      <c r="K91" s="73"/>
    </row>
    <row r="92" spans="2:11">
      <c r="B92" s="73"/>
      <c r="C92" s="73"/>
      <c r="D92" s="73"/>
      <c r="E92" s="73"/>
      <c r="F92" s="73"/>
      <c r="G92" s="73"/>
      <c r="H92" s="73"/>
      <c r="I92" s="73"/>
      <c r="J92" s="73"/>
      <c r="K92" s="73"/>
    </row>
    <row r="93" spans="2:11">
      <c r="B93" s="73"/>
      <c r="C93" s="73"/>
      <c r="D93" s="73"/>
      <c r="E93" s="73"/>
      <c r="F93" s="73"/>
      <c r="G93" s="73"/>
      <c r="H93" s="73"/>
      <c r="I93" s="73"/>
      <c r="J93" s="73"/>
      <c r="K93" s="73"/>
    </row>
    <row r="94" spans="2:11"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2:11"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2:11">
      <c r="B96" s="73"/>
      <c r="C96" s="73"/>
      <c r="D96" s="73"/>
      <c r="E96" s="73"/>
      <c r="F96" s="73"/>
      <c r="G96" s="73"/>
      <c r="H96" s="73"/>
      <c r="I96" s="73"/>
      <c r="J96" s="73"/>
      <c r="K96" s="73"/>
    </row>
    <row r="97" spans="2:11">
      <c r="B97" s="73"/>
      <c r="C97" s="73"/>
      <c r="D97" s="73"/>
      <c r="E97" s="73"/>
      <c r="F97" s="73"/>
      <c r="G97" s="73"/>
      <c r="H97" s="73"/>
      <c r="I97" s="73"/>
      <c r="J97" s="73"/>
      <c r="K97" s="73"/>
    </row>
    <row r="98" spans="2:11">
      <c r="B98" s="73"/>
      <c r="C98" s="73"/>
      <c r="D98" s="73"/>
      <c r="E98" s="73"/>
      <c r="F98" s="73"/>
      <c r="G98" s="73"/>
      <c r="H98" s="73"/>
      <c r="I98" s="73"/>
      <c r="J98" s="73"/>
      <c r="K98" s="73"/>
    </row>
    <row r="99" spans="2:11"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2:11">
      <c r="B100" s="73"/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2:11">
      <c r="B101" s="73"/>
      <c r="C101" s="73"/>
      <c r="D101" s="73"/>
      <c r="E101" s="73"/>
      <c r="F101" s="73"/>
      <c r="G101" s="73"/>
      <c r="H101" s="73"/>
      <c r="I101" s="73"/>
      <c r="J101" s="73"/>
      <c r="K101" s="73"/>
    </row>
    <row r="102" spans="2:11"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2:11"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2:11"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2:11"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  <row r="106" spans="2:11">
      <c r="B106" s="73"/>
      <c r="C106" s="73"/>
      <c r="D106" s="73"/>
      <c r="E106" s="73"/>
      <c r="F106" s="73"/>
      <c r="G106" s="73"/>
      <c r="H106" s="73"/>
      <c r="I106" s="73"/>
      <c r="J106" s="73"/>
      <c r="K106" s="73"/>
    </row>
    <row r="107" spans="2:11">
      <c r="B107" s="73"/>
      <c r="C107" s="73"/>
      <c r="D107" s="73"/>
      <c r="E107" s="73"/>
      <c r="F107" s="73"/>
      <c r="G107" s="73"/>
      <c r="H107" s="73"/>
      <c r="I107" s="73"/>
      <c r="J107" s="73"/>
      <c r="K107" s="73"/>
    </row>
    <row r="108" spans="2:11">
      <c r="B108" s="73"/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2:11">
      <c r="B109" s="73"/>
      <c r="C109" s="73"/>
      <c r="D109" s="73"/>
      <c r="E109" s="73"/>
      <c r="F109" s="73"/>
      <c r="G109" s="73"/>
      <c r="H109" s="73"/>
      <c r="I109" s="73"/>
      <c r="J109" s="73"/>
      <c r="K109" s="73"/>
    </row>
    <row r="110" spans="2:11">
      <c r="B110" s="73"/>
      <c r="C110" s="73"/>
      <c r="D110" s="73"/>
      <c r="E110" s="73"/>
      <c r="F110" s="73"/>
      <c r="G110" s="73"/>
      <c r="H110" s="73"/>
      <c r="I110" s="73"/>
      <c r="J110" s="73"/>
      <c r="K110" s="73"/>
    </row>
    <row r="111" spans="2:11">
      <c r="B111" s="73"/>
      <c r="C111" s="73"/>
      <c r="D111" s="73"/>
      <c r="E111" s="73"/>
      <c r="F111" s="73"/>
      <c r="G111" s="73"/>
      <c r="H111" s="73"/>
      <c r="I111" s="73"/>
      <c r="J111" s="73"/>
      <c r="K111" s="73"/>
    </row>
    <row r="112" spans="2:11">
      <c r="B112" s="73"/>
      <c r="C112" s="73"/>
      <c r="D112" s="73"/>
      <c r="E112" s="73"/>
      <c r="F112" s="73"/>
      <c r="G112" s="73"/>
      <c r="H112" s="73"/>
      <c r="I112" s="73"/>
      <c r="J112" s="73"/>
      <c r="K112" s="73"/>
    </row>
    <row r="113" spans="2:11">
      <c r="B113" s="73"/>
      <c r="C113" s="73"/>
      <c r="D113" s="73"/>
      <c r="E113" s="73"/>
      <c r="F113" s="73"/>
      <c r="G113" s="73"/>
      <c r="H113" s="73"/>
      <c r="I113" s="73"/>
      <c r="J113" s="73"/>
      <c r="K113" s="73"/>
    </row>
    <row r="114" spans="2:11"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2:11">
      <c r="B115" s="73"/>
      <c r="C115" s="73"/>
      <c r="D115" s="73"/>
      <c r="E115" s="73"/>
      <c r="F115" s="73"/>
      <c r="G115" s="73"/>
      <c r="H115" s="73"/>
      <c r="I115" s="73"/>
      <c r="J115" s="73"/>
      <c r="K115" s="73"/>
    </row>
    <row r="116" spans="2:11"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2:11"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2:11"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2:11"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  <row r="120" spans="2:11">
      <c r="B120" s="73"/>
      <c r="C120" s="73"/>
      <c r="D120" s="73"/>
      <c r="E120" s="73"/>
      <c r="F120" s="73"/>
      <c r="G120" s="73"/>
      <c r="H120" s="73"/>
      <c r="I120" s="73"/>
      <c r="J120" s="73"/>
      <c r="K120" s="73"/>
    </row>
    <row r="121" spans="2:11">
      <c r="B121" s="73"/>
      <c r="C121" s="73"/>
      <c r="D121" s="73"/>
      <c r="E121" s="73"/>
      <c r="F121" s="73"/>
      <c r="G121" s="73"/>
      <c r="H121" s="73"/>
      <c r="I121" s="73"/>
      <c r="J121" s="73"/>
      <c r="K121" s="73"/>
    </row>
    <row r="122" spans="2:11">
      <c r="B122" s="73"/>
      <c r="C122" s="73"/>
      <c r="D122" s="73"/>
      <c r="E122" s="73"/>
      <c r="F122" s="73"/>
      <c r="G122" s="73"/>
      <c r="H122" s="73"/>
      <c r="I122" s="73"/>
      <c r="J122" s="73"/>
      <c r="K122" s="73"/>
    </row>
    <row r="123" spans="2:11">
      <c r="B123" s="73"/>
      <c r="C123" s="73"/>
      <c r="D123" s="73"/>
      <c r="E123" s="73"/>
      <c r="F123" s="73"/>
      <c r="G123" s="73"/>
      <c r="H123" s="73"/>
      <c r="I123" s="73"/>
      <c r="J123" s="73"/>
      <c r="K123" s="73"/>
    </row>
    <row r="124" spans="2:11">
      <c r="B124" s="73"/>
      <c r="C124" s="73"/>
      <c r="D124" s="73"/>
      <c r="E124" s="73"/>
      <c r="F124" s="73"/>
      <c r="G124" s="73"/>
      <c r="H124" s="73"/>
      <c r="I124" s="73"/>
      <c r="J124" s="73"/>
      <c r="K124" s="73"/>
    </row>
    <row r="125" spans="2:11">
      <c r="B125" s="73"/>
      <c r="C125" s="73"/>
      <c r="D125" s="73"/>
      <c r="E125" s="73"/>
      <c r="F125" s="73"/>
      <c r="G125" s="73"/>
      <c r="H125" s="73"/>
      <c r="I125" s="73"/>
      <c r="J125" s="73"/>
      <c r="K125" s="73"/>
    </row>
    <row r="126" spans="2:11">
      <c r="B126" s="73"/>
      <c r="C126" s="73"/>
      <c r="D126" s="73"/>
      <c r="E126" s="73"/>
      <c r="F126" s="73"/>
      <c r="G126" s="73"/>
      <c r="H126" s="73"/>
      <c r="I126" s="73"/>
      <c r="J126" s="73"/>
      <c r="K126" s="73"/>
    </row>
    <row r="127" spans="2:11">
      <c r="B127" s="73"/>
      <c r="C127" s="73"/>
      <c r="D127" s="73"/>
      <c r="E127" s="73"/>
      <c r="F127" s="73"/>
      <c r="G127" s="73"/>
      <c r="H127" s="73"/>
      <c r="I127" s="73"/>
      <c r="J127" s="73"/>
      <c r="K127" s="73"/>
    </row>
    <row r="128" spans="2:11">
      <c r="B128" s="73"/>
      <c r="C128" s="73"/>
      <c r="D128" s="73"/>
      <c r="E128" s="73"/>
      <c r="F128" s="73"/>
      <c r="G128" s="73"/>
      <c r="H128" s="73"/>
      <c r="I128" s="73"/>
      <c r="J128" s="73"/>
      <c r="K128" s="73"/>
    </row>
    <row r="129" spans="2:11">
      <c r="B129" s="73"/>
      <c r="C129" s="73"/>
      <c r="D129" s="73"/>
      <c r="E129" s="73"/>
      <c r="F129" s="73"/>
      <c r="G129" s="73"/>
      <c r="H129" s="73"/>
      <c r="I129" s="73"/>
      <c r="J129" s="73"/>
      <c r="K129" s="73"/>
    </row>
    <row r="130" spans="2:11">
      <c r="B130" s="73"/>
      <c r="C130" s="73"/>
      <c r="D130" s="73"/>
      <c r="E130" s="73"/>
      <c r="F130" s="73"/>
      <c r="G130" s="73"/>
      <c r="H130" s="73"/>
      <c r="I130" s="73"/>
      <c r="J130" s="73"/>
      <c r="K130" s="73"/>
    </row>
    <row r="131" spans="2:11">
      <c r="B131" s="73"/>
      <c r="C131" s="73"/>
      <c r="D131" s="73"/>
      <c r="E131" s="73"/>
      <c r="F131" s="73"/>
      <c r="G131" s="73"/>
      <c r="H131" s="73"/>
      <c r="I131" s="73"/>
      <c r="J131" s="73"/>
      <c r="K131" s="73"/>
    </row>
    <row r="132" spans="2:11">
      <c r="B132" s="73"/>
      <c r="C132" s="73"/>
      <c r="D132" s="73"/>
      <c r="E132" s="73"/>
      <c r="F132" s="73"/>
      <c r="G132" s="73"/>
      <c r="H132" s="73"/>
      <c r="I132" s="73"/>
      <c r="J132" s="73"/>
      <c r="K132" s="73"/>
    </row>
    <row r="133" spans="2:11">
      <c r="B133" s="73"/>
      <c r="C133" s="73"/>
      <c r="D133" s="73"/>
      <c r="E133" s="73"/>
      <c r="F133" s="73"/>
      <c r="G133" s="73"/>
      <c r="H133" s="73"/>
      <c r="I133" s="73"/>
      <c r="J133" s="73"/>
      <c r="K133" s="73"/>
    </row>
    <row r="134" spans="2:11">
      <c r="B134" s="73"/>
      <c r="C134" s="73"/>
      <c r="D134" s="73"/>
      <c r="E134" s="73"/>
      <c r="F134" s="73"/>
      <c r="G134" s="73"/>
      <c r="H134" s="73"/>
      <c r="I134" s="73"/>
      <c r="J134" s="73"/>
      <c r="K134" s="73"/>
    </row>
    <row r="135" spans="2:11">
      <c r="B135" s="73"/>
      <c r="C135" s="73"/>
      <c r="D135" s="73"/>
      <c r="E135" s="73"/>
      <c r="F135" s="73"/>
      <c r="G135" s="73"/>
      <c r="H135" s="73"/>
      <c r="I135" s="73"/>
      <c r="J135" s="73"/>
      <c r="K135" s="73"/>
    </row>
    <row r="136" spans="2:11">
      <c r="B136" s="73"/>
      <c r="C136" s="73"/>
      <c r="D136" s="73"/>
      <c r="E136" s="73"/>
      <c r="F136" s="73"/>
      <c r="G136" s="73"/>
      <c r="H136" s="73"/>
      <c r="I136" s="73"/>
      <c r="J136" s="73"/>
      <c r="K136" s="73"/>
    </row>
    <row r="137" spans="2:11">
      <c r="B137" s="73"/>
      <c r="C137" s="73"/>
      <c r="D137" s="73"/>
      <c r="E137" s="73"/>
      <c r="F137" s="73"/>
      <c r="G137" s="73"/>
      <c r="H137" s="73"/>
      <c r="I137" s="73"/>
      <c r="J137" s="73"/>
      <c r="K137" s="73"/>
    </row>
    <row r="138" spans="2:11">
      <c r="B138" s="73"/>
      <c r="C138" s="73"/>
      <c r="D138" s="73"/>
      <c r="E138" s="73"/>
      <c r="F138" s="73"/>
      <c r="G138" s="73"/>
      <c r="H138" s="73"/>
      <c r="I138" s="73"/>
      <c r="J138" s="73"/>
      <c r="K138" s="73"/>
    </row>
    <row r="139" spans="2:11">
      <c r="B139" s="73"/>
      <c r="C139" s="73"/>
      <c r="D139" s="73"/>
      <c r="E139" s="73"/>
      <c r="F139" s="73"/>
      <c r="G139" s="73"/>
      <c r="H139" s="73"/>
      <c r="I139" s="73"/>
      <c r="J139" s="73"/>
      <c r="K139" s="73"/>
    </row>
    <row r="140" spans="2:11">
      <c r="B140" s="73"/>
      <c r="C140" s="73"/>
      <c r="D140" s="73"/>
      <c r="E140" s="73"/>
      <c r="F140" s="73"/>
      <c r="G140" s="73"/>
      <c r="H140" s="73"/>
      <c r="I140" s="73"/>
      <c r="J140" s="73"/>
      <c r="K140" s="73"/>
    </row>
    <row r="141" spans="2:11">
      <c r="B141" s="73"/>
      <c r="C141" s="73"/>
      <c r="D141" s="73"/>
      <c r="E141" s="73"/>
      <c r="F141" s="73"/>
      <c r="G141" s="73"/>
      <c r="H141" s="73"/>
      <c r="I141" s="73"/>
      <c r="J141" s="73"/>
      <c r="K141" s="73"/>
    </row>
    <row r="142" spans="2:11">
      <c r="B142" s="73"/>
      <c r="C142" s="73"/>
      <c r="D142" s="73"/>
      <c r="E142" s="73"/>
      <c r="F142" s="73"/>
      <c r="G142" s="73"/>
      <c r="H142" s="73"/>
      <c r="I142" s="73"/>
      <c r="J142" s="73"/>
      <c r="K142" s="73"/>
    </row>
    <row r="143" spans="2:11">
      <c r="B143" s="73"/>
      <c r="C143" s="73"/>
      <c r="D143" s="73"/>
      <c r="E143" s="73"/>
      <c r="F143" s="73"/>
      <c r="G143" s="73"/>
      <c r="H143" s="73"/>
      <c r="I143" s="73"/>
      <c r="J143" s="73"/>
      <c r="K143" s="73"/>
    </row>
    <row r="144" spans="2:11">
      <c r="B144" s="73"/>
      <c r="C144" s="73"/>
      <c r="D144" s="73"/>
      <c r="E144" s="73"/>
      <c r="F144" s="73"/>
      <c r="G144" s="73"/>
      <c r="H144" s="73"/>
      <c r="I144" s="73"/>
      <c r="J144" s="73"/>
      <c r="K144" s="73"/>
    </row>
    <row r="145" spans="2:11">
      <c r="B145" s="73"/>
      <c r="C145" s="73"/>
      <c r="D145" s="73"/>
      <c r="E145" s="73"/>
      <c r="F145" s="73"/>
      <c r="G145" s="73"/>
      <c r="H145" s="73"/>
      <c r="I145" s="73"/>
      <c r="J145" s="73"/>
      <c r="K145" s="73"/>
    </row>
    <row r="146" spans="2:11">
      <c r="B146" s="73"/>
      <c r="C146" s="73"/>
      <c r="D146" s="73"/>
      <c r="E146" s="73"/>
      <c r="F146" s="73"/>
      <c r="G146" s="73"/>
      <c r="H146" s="73"/>
      <c r="I146" s="73"/>
      <c r="J146" s="73"/>
      <c r="K146" s="73"/>
    </row>
    <row r="147" spans="2:11">
      <c r="B147" s="73"/>
      <c r="C147" s="73"/>
      <c r="D147" s="73"/>
      <c r="E147" s="73"/>
      <c r="F147" s="73"/>
      <c r="G147" s="73"/>
      <c r="H147" s="73"/>
      <c r="I147" s="73"/>
      <c r="J147" s="73"/>
      <c r="K147" s="73"/>
    </row>
    <row r="148" spans="2:11">
      <c r="B148" s="73"/>
      <c r="C148" s="73"/>
      <c r="D148" s="73"/>
      <c r="E148" s="73"/>
      <c r="F148" s="73"/>
      <c r="G148" s="73"/>
      <c r="H148" s="73"/>
      <c r="I148" s="73"/>
      <c r="J148" s="73"/>
      <c r="K148" s="73"/>
    </row>
    <row r="149" spans="2:11">
      <c r="B149" s="73"/>
      <c r="C149" s="73"/>
      <c r="D149" s="73"/>
      <c r="E149" s="73"/>
      <c r="F149" s="73"/>
      <c r="G149" s="73"/>
      <c r="H149" s="73"/>
      <c r="I149" s="73"/>
      <c r="J149" s="73"/>
      <c r="K149" s="73"/>
    </row>
    <row r="150" spans="2:11">
      <c r="B150" s="73"/>
      <c r="C150" s="73"/>
      <c r="D150" s="73"/>
      <c r="E150" s="73"/>
      <c r="F150" s="73"/>
      <c r="G150" s="73"/>
      <c r="H150" s="73"/>
      <c r="I150" s="73"/>
      <c r="J150" s="73"/>
      <c r="K150" s="73"/>
    </row>
    <row r="151" spans="2:11">
      <c r="B151" s="73"/>
      <c r="C151" s="73"/>
      <c r="D151" s="73"/>
      <c r="E151" s="73"/>
      <c r="F151" s="73"/>
      <c r="G151" s="73"/>
      <c r="H151" s="73"/>
      <c r="I151" s="73"/>
      <c r="J151" s="73"/>
      <c r="K151" s="73"/>
    </row>
    <row r="152" spans="2:11">
      <c r="B152" s="73"/>
      <c r="C152" s="73"/>
      <c r="D152" s="73"/>
      <c r="E152" s="73"/>
      <c r="F152" s="73"/>
      <c r="G152" s="73"/>
      <c r="H152" s="73"/>
      <c r="I152" s="73"/>
      <c r="J152" s="73"/>
      <c r="K152" s="73"/>
    </row>
    <row r="153" spans="2:11">
      <c r="B153" s="73"/>
      <c r="C153" s="73"/>
      <c r="D153" s="73"/>
      <c r="E153" s="73"/>
      <c r="F153" s="73"/>
      <c r="G153" s="73"/>
      <c r="H153" s="73"/>
      <c r="I153" s="73"/>
      <c r="J153" s="73"/>
      <c r="K153" s="73"/>
    </row>
    <row r="154" spans="2:11">
      <c r="B154" s="73"/>
      <c r="C154" s="73"/>
      <c r="D154" s="73"/>
      <c r="E154" s="73"/>
      <c r="F154" s="73"/>
      <c r="G154" s="73"/>
      <c r="H154" s="73"/>
      <c r="I154" s="73"/>
      <c r="J154" s="73"/>
      <c r="K154" s="73"/>
    </row>
    <row r="155" spans="2:11">
      <c r="B155" s="73"/>
      <c r="C155" s="73"/>
      <c r="D155" s="73"/>
      <c r="E155" s="73"/>
      <c r="F155" s="73"/>
      <c r="G155" s="73"/>
      <c r="H155" s="73"/>
      <c r="I155" s="73"/>
      <c r="J155" s="73"/>
      <c r="K155" s="73"/>
    </row>
    <row r="156" spans="2:11">
      <c r="B156" s="73"/>
      <c r="C156" s="73"/>
      <c r="D156" s="73"/>
      <c r="E156" s="73"/>
      <c r="F156" s="73"/>
      <c r="G156" s="73"/>
      <c r="H156" s="73"/>
      <c r="I156" s="73"/>
      <c r="J156" s="73"/>
      <c r="K156" s="73"/>
    </row>
    <row r="157" spans="2:11">
      <c r="B157" s="73"/>
      <c r="C157" s="73"/>
      <c r="D157" s="73"/>
      <c r="E157" s="73"/>
      <c r="F157" s="73"/>
      <c r="G157" s="73"/>
      <c r="H157" s="73"/>
      <c r="I157" s="73"/>
      <c r="J157" s="73"/>
      <c r="K157" s="73"/>
    </row>
    <row r="158" spans="2:11">
      <c r="B158" s="73"/>
      <c r="C158" s="73"/>
      <c r="D158" s="73"/>
      <c r="E158" s="73"/>
      <c r="F158" s="73"/>
      <c r="G158" s="73"/>
      <c r="H158" s="73"/>
      <c r="I158" s="73"/>
      <c r="J158" s="73"/>
      <c r="K158" s="73"/>
    </row>
    <row r="159" spans="2:11">
      <c r="B159" s="73"/>
      <c r="C159" s="73"/>
      <c r="D159" s="73"/>
      <c r="E159" s="73"/>
      <c r="F159" s="73"/>
      <c r="G159" s="73"/>
      <c r="H159" s="73"/>
      <c r="I159" s="73"/>
      <c r="J159" s="73"/>
      <c r="K159" s="73"/>
    </row>
    <row r="160" spans="2:11">
      <c r="B160" s="73"/>
      <c r="C160" s="73"/>
      <c r="D160" s="73"/>
      <c r="E160" s="73"/>
      <c r="F160" s="73"/>
      <c r="G160" s="73"/>
      <c r="H160" s="73"/>
      <c r="I160" s="73"/>
      <c r="J160" s="73"/>
      <c r="K160" s="73"/>
    </row>
    <row r="161" spans="2:11">
      <c r="B161" s="73"/>
      <c r="C161" s="73"/>
      <c r="D161" s="73"/>
      <c r="E161" s="73"/>
      <c r="F161" s="73"/>
      <c r="G161" s="73"/>
      <c r="H161" s="73"/>
      <c r="I161" s="73"/>
      <c r="J161" s="73"/>
      <c r="K161" s="73"/>
    </row>
    <row r="162" spans="2:11">
      <c r="B162" s="73"/>
      <c r="C162" s="73"/>
      <c r="D162" s="73"/>
      <c r="E162" s="73"/>
      <c r="F162" s="73"/>
      <c r="G162" s="73"/>
      <c r="H162" s="73"/>
      <c r="I162" s="73"/>
      <c r="J162" s="73"/>
      <c r="K162" s="73"/>
    </row>
    <row r="163" spans="2:11">
      <c r="B163" s="73"/>
      <c r="C163" s="73"/>
      <c r="D163" s="73"/>
      <c r="E163" s="73"/>
      <c r="F163" s="73"/>
      <c r="G163" s="73"/>
      <c r="H163" s="73"/>
      <c r="I163" s="73"/>
      <c r="J163" s="73"/>
      <c r="K163" s="73"/>
    </row>
    <row r="164" spans="2:11">
      <c r="B164" s="73"/>
      <c r="C164" s="73"/>
      <c r="D164" s="73"/>
      <c r="E164" s="73"/>
      <c r="F164" s="73"/>
      <c r="G164" s="73"/>
      <c r="H164" s="73"/>
      <c r="I164" s="73"/>
      <c r="J164" s="73"/>
      <c r="K164" s="73"/>
    </row>
    <row r="165" spans="2:11">
      <c r="B165" s="73"/>
      <c r="C165" s="73"/>
      <c r="D165" s="73"/>
      <c r="E165" s="73"/>
      <c r="F165" s="73"/>
      <c r="G165" s="73"/>
      <c r="H165" s="73"/>
      <c r="I165" s="73"/>
      <c r="J165" s="73"/>
      <c r="K165" s="73"/>
    </row>
    <row r="166" spans="2:11">
      <c r="B166" s="73"/>
      <c r="C166" s="73"/>
      <c r="D166" s="73"/>
      <c r="E166" s="73"/>
      <c r="F166" s="73"/>
      <c r="G166" s="73"/>
      <c r="H166" s="73"/>
      <c r="I166" s="73"/>
      <c r="J166" s="73"/>
      <c r="K166" s="73"/>
    </row>
    <row r="167" spans="2:11">
      <c r="B167" s="73"/>
      <c r="C167" s="73"/>
      <c r="D167" s="73"/>
      <c r="E167" s="73"/>
      <c r="F167" s="73"/>
      <c r="G167" s="73"/>
      <c r="H167" s="73"/>
      <c r="I167" s="73"/>
      <c r="J167" s="73"/>
      <c r="K167" s="73"/>
    </row>
    <row r="168" spans="2:11">
      <c r="B168" s="73"/>
      <c r="C168" s="73"/>
      <c r="D168" s="73"/>
      <c r="E168" s="73"/>
      <c r="F168" s="73"/>
      <c r="G168" s="73"/>
      <c r="H168" s="73"/>
      <c r="I168" s="73"/>
      <c r="J168" s="73"/>
      <c r="K168" s="73"/>
    </row>
    <row r="169" spans="2:11">
      <c r="B169" s="73"/>
      <c r="C169" s="73"/>
      <c r="D169" s="73"/>
      <c r="E169" s="73"/>
      <c r="F169" s="73"/>
      <c r="G169" s="73"/>
      <c r="H169" s="73"/>
      <c r="I169" s="73"/>
      <c r="J169" s="73"/>
      <c r="K169" s="73"/>
    </row>
    <row r="170" spans="2:11">
      <c r="B170" s="73"/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2:11">
      <c r="B171" s="73"/>
      <c r="C171" s="73"/>
      <c r="D171" s="73"/>
      <c r="E171" s="73"/>
      <c r="F171" s="73"/>
      <c r="G171" s="73"/>
      <c r="H171" s="73"/>
      <c r="I171" s="73"/>
      <c r="J171" s="73"/>
      <c r="K171" s="73"/>
    </row>
    <row r="172" spans="2:11">
      <c r="B172" s="73"/>
      <c r="C172" s="73"/>
      <c r="D172" s="73"/>
      <c r="E172" s="73"/>
      <c r="F172" s="73"/>
      <c r="G172" s="73"/>
      <c r="H172" s="73"/>
      <c r="I172" s="73"/>
      <c r="J172" s="73"/>
      <c r="K172" s="73"/>
    </row>
    <row r="173" spans="2:11">
      <c r="B173" s="73"/>
      <c r="C173" s="73"/>
      <c r="D173" s="73"/>
      <c r="E173" s="73"/>
      <c r="F173" s="73"/>
      <c r="G173" s="73"/>
      <c r="H173" s="73"/>
      <c r="I173" s="73"/>
      <c r="J173" s="73"/>
      <c r="K173" s="73"/>
    </row>
    <row r="174" spans="2:11">
      <c r="B174" s="73"/>
      <c r="C174" s="73"/>
      <c r="D174" s="73"/>
      <c r="E174" s="73"/>
      <c r="F174" s="73"/>
      <c r="G174" s="73"/>
      <c r="H174" s="73"/>
      <c r="I174" s="73"/>
      <c r="J174" s="73"/>
      <c r="K174" s="73"/>
    </row>
    <row r="175" spans="2:11">
      <c r="B175" s="73"/>
      <c r="C175" s="73"/>
      <c r="D175" s="73"/>
      <c r="E175" s="73"/>
      <c r="F175" s="73"/>
      <c r="G175" s="73"/>
      <c r="H175" s="73"/>
      <c r="I175" s="73"/>
      <c r="J175" s="73"/>
      <c r="K175" s="73"/>
    </row>
    <row r="176" spans="2:11"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2:11">
      <c r="B177" s="73"/>
      <c r="C177" s="73"/>
      <c r="D177" s="73"/>
      <c r="E177" s="73"/>
      <c r="F177" s="73"/>
      <c r="G177" s="73"/>
      <c r="H177" s="73"/>
      <c r="I177" s="73"/>
      <c r="J177" s="73"/>
      <c r="K177" s="73"/>
    </row>
    <row r="178" spans="2:11">
      <c r="B178" s="73"/>
      <c r="C178" s="73"/>
      <c r="D178" s="73"/>
      <c r="E178" s="73"/>
      <c r="F178" s="73"/>
      <c r="G178" s="73"/>
      <c r="H178" s="73"/>
      <c r="I178" s="73"/>
      <c r="J178" s="73"/>
      <c r="K178" s="73"/>
    </row>
    <row r="179" spans="2:11">
      <c r="B179" s="73"/>
      <c r="C179" s="73"/>
      <c r="D179" s="73"/>
      <c r="E179" s="73"/>
      <c r="F179" s="73"/>
      <c r="G179" s="73"/>
      <c r="H179" s="73"/>
      <c r="I179" s="73"/>
      <c r="J179" s="73"/>
      <c r="K179" s="73"/>
    </row>
    <row r="180" spans="2:11">
      <c r="B180" s="73"/>
      <c r="C180" s="73"/>
      <c r="D180" s="73"/>
      <c r="E180" s="73"/>
      <c r="F180" s="73"/>
      <c r="G180" s="73"/>
      <c r="H180" s="73"/>
      <c r="I180" s="73"/>
      <c r="J180" s="73"/>
      <c r="K180" s="73"/>
    </row>
    <row r="181" spans="2:11">
      <c r="B181" s="73"/>
      <c r="C181" s="73"/>
      <c r="D181" s="73"/>
      <c r="E181" s="73"/>
      <c r="F181" s="73"/>
      <c r="G181" s="73"/>
      <c r="H181" s="73"/>
      <c r="I181" s="73"/>
      <c r="J181" s="73"/>
      <c r="K181" s="73"/>
    </row>
  </sheetData>
  <mergeCells count="11">
    <mergeCell ref="J6:J7"/>
    <mergeCell ref="B1:K1"/>
    <mergeCell ref="B3:J3"/>
    <mergeCell ref="B4:J4"/>
    <mergeCell ref="B5:J5"/>
    <mergeCell ref="B6:B7"/>
    <mergeCell ref="C6:D6"/>
    <mergeCell ref="E6:E7"/>
    <mergeCell ref="F6:G6"/>
    <mergeCell ref="H6:H7"/>
    <mergeCell ref="I6:I7"/>
  </mergeCells>
  <printOptions horizontalCentered="1"/>
  <pageMargins left="0" right="0" top="0.19685039370078741" bottom="0.19685039370078741" header="0" footer="0.19685039370078741"/>
  <pageSetup scale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C8FB-23D9-4ED9-9301-7A82EDAB5EC3}">
  <dimension ref="B1:AK262"/>
  <sheetViews>
    <sheetView showGridLines="0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G11" sqref="G11"/>
    </sheetView>
  </sheetViews>
  <sheetFormatPr baseColWidth="10" defaultColWidth="11.42578125" defaultRowHeight="12.75"/>
  <cols>
    <col min="1" max="1" width="3.42578125" style="2" customWidth="1"/>
    <col min="2" max="2" width="68.5703125" style="2" customWidth="1"/>
    <col min="3" max="4" width="10.140625" style="2" customWidth="1"/>
    <col min="5" max="5" width="14" style="119" customWidth="1"/>
    <col min="6" max="7" width="11.7109375" style="2" customWidth="1"/>
    <col min="8" max="8" width="15.28515625" style="2" customWidth="1"/>
    <col min="9" max="9" width="13.28515625" style="2" customWidth="1"/>
    <col min="10" max="10" width="10.140625" style="2" customWidth="1"/>
    <col min="11" max="11" width="19.85546875" style="119" bestFit="1" customWidth="1"/>
    <col min="12" max="37" width="11.42578125" style="119"/>
    <col min="38" max="16384" width="11.42578125" style="2"/>
  </cols>
  <sheetData>
    <row r="1" spans="2:37" ht="14.25">
      <c r="B1" s="118" t="s">
        <v>88</v>
      </c>
      <c r="C1" s="118"/>
      <c r="D1" s="118"/>
      <c r="E1" s="118"/>
      <c r="F1" s="118"/>
      <c r="G1" s="118"/>
      <c r="H1" s="118"/>
      <c r="I1" s="118"/>
      <c r="J1" s="118"/>
    </row>
    <row r="2" spans="2:37" ht="14.25" customHeight="1">
      <c r="B2" s="120"/>
      <c r="C2" s="120"/>
      <c r="D2" s="120"/>
      <c r="E2" s="121"/>
      <c r="F2" s="120"/>
      <c r="G2" s="120"/>
      <c r="H2" s="120"/>
      <c r="I2" s="120"/>
      <c r="J2" s="120"/>
    </row>
    <row r="3" spans="2:37" s="113" customFormat="1" ht="15">
      <c r="B3" s="122" t="s">
        <v>89</v>
      </c>
      <c r="C3" s="122"/>
      <c r="D3" s="122"/>
      <c r="E3" s="122"/>
      <c r="F3" s="122"/>
      <c r="G3" s="122"/>
      <c r="H3" s="122"/>
      <c r="I3" s="122"/>
      <c r="J3" s="122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</row>
    <row r="4" spans="2:37" s="113" customFormat="1" ht="15">
      <c r="B4" s="10" t="s">
        <v>90</v>
      </c>
      <c r="C4" s="10"/>
      <c r="D4" s="10"/>
      <c r="E4" s="10"/>
      <c r="F4" s="10"/>
      <c r="G4" s="10"/>
      <c r="H4" s="10"/>
      <c r="I4" s="10"/>
      <c r="J4" s="10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</row>
    <row r="5" spans="2:37" s="113" customFormat="1" ht="18" customHeight="1">
      <c r="B5" s="10" t="s">
        <v>91</v>
      </c>
      <c r="C5" s="10"/>
      <c r="D5" s="10"/>
      <c r="E5" s="10"/>
      <c r="F5" s="10"/>
      <c r="G5" s="10"/>
      <c r="H5" s="10"/>
      <c r="I5" s="10"/>
      <c r="J5" s="10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2:37" s="113" customFormat="1" ht="18" customHeight="1">
      <c r="B6" s="82" t="s">
        <v>4</v>
      </c>
      <c r="C6" s="12">
        <v>2025</v>
      </c>
      <c r="D6" s="13"/>
      <c r="E6" s="15" t="s">
        <v>5</v>
      </c>
      <c r="F6" s="12">
        <v>2025</v>
      </c>
      <c r="G6" s="13"/>
      <c r="H6" s="15" t="s">
        <v>6</v>
      </c>
      <c r="I6" s="16" t="s">
        <v>7</v>
      </c>
      <c r="J6" s="82" t="s">
        <v>92</v>
      </c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</row>
    <row r="7" spans="2:37" ht="44.25" customHeight="1">
      <c r="B7" s="124"/>
      <c r="C7" s="125" t="s">
        <v>9</v>
      </c>
      <c r="D7" s="125" t="s">
        <v>10</v>
      </c>
      <c r="E7" s="21"/>
      <c r="F7" s="125" t="s">
        <v>9</v>
      </c>
      <c r="G7" s="125" t="s">
        <v>10</v>
      </c>
      <c r="H7" s="21"/>
      <c r="I7" s="126"/>
      <c r="J7" s="124"/>
    </row>
    <row r="8" spans="2:37" ht="18" customHeight="1">
      <c r="B8" s="127" t="s">
        <v>11</v>
      </c>
      <c r="C8" s="28">
        <f t="shared" ref="C8:H8" si="0">+C9+C20+C24+C21+C36</f>
        <v>765.1</v>
      </c>
      <c r="D8" s="28">
        <f t="shared" si="0"/>
        <v>584.70000000000005</v>
      </c>
      <c r="E8" s="128">
        <f t="shared" si="0"/>
        <v>1349.8000000000002</v>
      </c>
      <c r="F8" s="28">
        <f t="shared" si="0"/>
        <v>851.00519162638511</v>
      </c>
      <c r="G8" s="28">
        <f t="shared" si="0"/>
        <v>871.4203552229792</v>
      </c>
      <c r="H8" s="28">
        <f t="shared" si="0"/>
        <v>1722.4255468493643</v>
      </c>
      <c r="I8" s="28">
        <f t="shared" ref="I8:I50" si="1">+E8-H8</f>
        <v>-372.62554684936413</v>
      </c>
      <c r="J8" s="28">
        <f t="shared" ref="J8:J16" si="2">+E8/H8*100</f>
        <v>78.366231995863885</v>
      </c>
      <c r="L8" s="129"/>
      <c r="M8" s="129"/>
    </row>
    <row r="9" spans="2:37" ht="18" customHeight="1">
      <c r="B9" s="130" t="s">
        <v>12</v>
      </c>
      <c r="C9" s="28">
        <f t="shared" ref="C9:G9" si="3">+C10+C18</f>
        <v>28.1</v>
      </c>
      <c r="D9" s="28">
        <f t="shared" si="3"/>
        <v>24.1</v>
      </c>
      <c r="E9" s="131">
        <f>+E10+E18</f>
        <v>52.2</v>
      </c>
      <c r="F9" s="28">
        <f t="shared" si="3"/>
        <v>219.63563588977266</v>
      </c>
      <c r="G9" s="28">
        <f t="shared" si="3"/>
        <v>270.71822212715239</v>
      </c>
      <c r="H9" s="32">
        <f>+H10+H18</f>
        <v>490.35385801692502</v>
      </c>
      <c r="I9" s="32">
        <f t="shared" si="1"/>
        <v>-438.15385801692503</v>
      </c>
      <c r="J9" s="32">
        <f t="shared" si="2"/>
        <v>10.645373569835005</v>
      </c>
      <c r="L9" s="129"/>
      <c r="M9" s="129"/>
    </row>
    <row r="10" spans="2:37" ht="18" customHeight="1">
      <c r="B10" s="130" t="s">
        <v>74</v>
      </c>
      <c r="C10" s="28">
        <f t="shared" ref="C10:D10" si="4">+C11+C14</f>
        <v>12.6</v>
      </c>
      <c r="D10" s="28">
        <f t="shared" si="4"/>
        <v>9.6</v>
      </c>
      <c r="E10" s="131">
        <f>+E11+E14</f>
        <v>22.2</v>
      </c>
      <c r="F10" s="28">
        <f>+F11+F14</f>
        <v>203.41902817372323</v>
      </c>
      <c r="G10" s="28">
        <f t="shared" ref="G10" si="5">+G11+G14</f>
        <v>255.86858544569162</v>
      </c>
      <c r="H10" s="32">
        <f>+H11+H14</f>
        <v>459.28761361941486</v>
      </c>
      <c r="I10" s="32">
        <f t="shared" si="1"/>
        <v>-437.08761361941487</v>
      </c>
      <c r="J10" s="32">
        <f t="shared" si="2"/>
        <v>4.8335725461988739</v>
      </c>
      <c r="K10" s="129"/>
      <c r="L10" s="129"/>
      <c r="M10" s="129"/>
    </row>
    <row r="11" spans="2:37" ht="18" customHeight="1">
      <c r="B11" s="132" t="s">
        <v>31</v>
      </c>
      <c r="C11" s="28">
        <f t="shared" ref="C11:D11" si="6">+C12+C13</f>
        <v>0</v>
      </c>
      <c r="D11" s="28">
        <f t="shared" si="6"/>
        <v>0</v>
      </c>
      <c r="E11" s="128">
        <f>+E12+E13</f>
        <v>0</v>
      </c>
      <c r="F11" s="28">
        <f>+F12+F13</f>
        <v>166.55176569943899</v>
      </c>
      <c r="G11" s="28">
        <f t="shared" ref="G11" si="7">+G12+G13</f>
        <v>226.26313263114605</v>
      </c>
      <c r="H11" s="28">
        <f>+H12+H13</f>
        <v>392.81489833058504</v>
      </c>
      <c r="I11" s="28">
        <f t="shared" si="1"/>
        <v>-392.81489833058504</v>
      </c>
      <c r="J11" s="32">
        <f t="shared" si="2"/>
        <v>0</v>
      </c>
      <c r="L11" s="129"/>
      <c r="M11" s="129"/>
    </row>
    <row r="12" spans="2:37" ht="18" customHeight="1">
      <c r="B12" s="133" t="s">
        <v>93</v>
      </c>
      <c r="C12" s="35">
        <v>0</v>
      </c>
      <c r="D12" s="35">
        <v>0</v>
      </c>
      <c r="E12" s="134">
        <f>SUM(C12:D12)</f>
        <v>0</v>
      </c>
      <c r="F12" s="35">
        <v>166.55176569943899</v>
      </c>
      <c r="G12" s="35">
        <v>167.59299112616861</v>
      </c>
      <c r="H12" s="36">
        <f>SUM(F12:G12)</f>
        <v>334.1447568256076</v>
      </c>
      <c r="I12" s="36">
        <f t="shared" si="1"/>
        <v>-334.1447568256076</v>
      </c>
      <c r="J12" s="36">
        <f t="shared" si="2"/>
        <v>0</v>
      </c>
      <c r="L12" s="129"/>
      <c r="M12" s="129"/>
    </row>
    <row r="13" spans="2:37" ht="18" customHeight="1">
      <c r="B13" s="135" t="s">
        <v>94</v>
      </c>
      <c r="C13" s="35">
        <v>0</v>
      </c>
      <c r="D13" s="35">
        <v>0</v>
      </c>
      <c r="E13" s="134">
        <f>SUM(C13:D13)</f>
        <v>0</v>
      </c>
      <c r="F13" s="35">
        <v>0</v>
      </c>
      <c r="G13" s="35">
        <v>58.670141504977423</v>
      </c>
      <c r="H13" s="36">
        <f>SUM(F13:G13)</f>
        <v>58.670141504977423</v>
      </c>
      <c r="I13" s="36">
        <f t="shared" si="1"/>
        <v>-58.670141504977423</v>
      </c>
      <c r="J13" s="36">
        <f t="shared" si="2"/>
        <v>0</v>
      </c>
      <c r="L13" s="129"/>
      <c r="M13" s="129"/>
    </row>
    <row r="14" spans="2:37" ht="18" customHeight="1">
      <c r="B14" s="132" t="s">
        <v>95</v>
      </c>
      <c r="C14" s="28">
        <f t="shared" ref="C14:F15" si="8">+C15</f>
        <v>12.6</v>
      </c>
      <c r="D14" s="28">
        <f t="shared" si="8"/>
        <v>9.6</v>
      </c>
      <c r="E14" s="128">
        <f>+E15+E17</f>
        <v>22.2</v>
      </c>
      <c r="F14" s="28">
        <f t="shared" ref="F14:G15" si="9">+F15</f>
        <v>36.867262474284246</v>
      </c>
      <c r="G14" s="28">
        <f t="shared" si="9"/>
        <v>29.605452814545576</v>
      </c>
      <c r="H14" s="28">
        <f>SUM(F14:G14)</f>
        <v>66.472715288829818</v>
      </c>
      <c r="I14" s="28">
        <f t="shared" si="1"/>
        <v>-44.272715288829815</v>
      </c>
      <c r="J14" s="32">
        <f t="shared" si="2"/>
        <v>33.397161381988141</v>
      </c>
      <c r="L14" s="129"/>
      <c r="M14" s="129"/>
    </row>
    <row r="15" spans="2:37" ht="18" customHeight="1">
      <c r="B15" s="136" t="s">
        <v>96</v>
      </c>
      <c r="C15" s="28">
        <f>+C16</f>
        <v>12.6</v>
      </c>
      <c r="D15" s="28">
        <f t="shared" si="8"/>
        <v>9.6</v>
      </c>
      <c r="E15" s="28">
        <f>+E16</f>
        <v>22.2</v>
      </c>
      <c r="F15" s="28">
        <f t="shared" si="8"/>
        <v>36.867262474284246</v>
      </c>
      <c r="G15" s="28">
        <f t="shared" si="9"/>
        <v>29.605452814545576</v>
      </c>
      <c r="H15" s="28">
        <f>+H16</f>
        <v>66.472715288829818</v>
      </c>
      <c r="I15" s="28">
        <f t="shared" si="1"/>
        <v>-44.272715288829815</v>
      </c>
      <c r="J15" s="32">
        <f t="shared" si="2"/>
        <v>33.397161381988141</v>
      </c>
      <c r="L15" s="129"/>
      <c r="M15" s="129"/>
    </row>
    <row r="16" spans="2:37" ht="18" customHeight="1">
      <c r="B16" s="137" t="s">
        <v>97</v>
      </c>
      <c r="C16" s="35">
        <f>+'[1]TESORERIA '!F17</f>
        <v>12.6</v>
      </c>
      <c r="D16" s="35">
        <f>+'[1]TESORERIA '!G17</f>
        <v>9.6</v>
      </c>
      <c r="E16" s="134">
        <f>SUM(C16:D16)</f>
        <v>22.2</v>
      </c>
      <c r="F16" s="35">
        <v>36.867262474284246</v>
      </c>
      <c r="G16" s="35">
        <v>29.605452814545576</v>
      </c>
      <c r="H16" s="36">
        <f>SUM(F16:G16)</f>
        <v>66.472715288829818</v>
      </c>
      <c r="I16" s="36">
        <f t="shared" si="1"/>
        <v>-44.272715288829815</v>
      </c>
      <c r="J16" s="36">
        <f t="shared" si="2"/>
        <v>33.397161381988141</v>
      </c>
      <c r="L16" s="129"/>
      <c r="M16" s="129"/>
    </row>
    <row r="17" spans="2:13" ht="18" customHeight="1">
      <c r="B17" s="43" t="s">
        <v>26</v>
      </c>
      <c r="C17" s="35">
        <f>+'[1]TESORERIA '!F18</f>
        <v>0</v>
      </c>
      <c r="D17" s="35">
        <f>+'[1]TESORERIA '!G18</f>
        <v>0</v>
      </c>
      <c r="E17" s="134">
        <f>SUM(C17:D17)</f>
        <v>0</v>
      </c>
      <c r="F17" s="35">
        <v>0</v>
      </c>
      <c r="G17" s="35">
        <v>0</v>
      </c>
      <c r="H17" s="36">
        <f>SUM(F17:G17)</f>
        <v>0</v>
      </c>
      <c r="I17" s="36">
        <f t="shared" si="1"/>
        <v>0</v>
      </c>
      <c r="J17" s="138">
        <v>0</v>
      </c>
      <c r="L17" s="129"/>
      <c r="M17" s="129"/>
    </row>
    <row r="18" spans="2:13" ht="18" customHeight="1">
      <c r="B18" s="132" t="s">
        <v>77</v>
      </c>
      <c r="C18" s="28">
        <f t="shared" ref="C18:D18" si="10">+C19</f>
        <v>15.5</v>
      </c>
      <c r="D18" s="28">
        <f t="shared" si="10"/>
        <v>14.5</v>
      </c>
      <c r="E18" s="131">
        <f>+E19</f>
        <v>30</v>
      </c>
      <c r="F18" s="28">
        <f t="shared" ref="F18:G18" si="11">+F19</f>
        <v>16.216607716049435</v>
      </c>
      <c r="G18" s="28">
        <f t="shared" si="11"/>
        <v>14.849636681460749</v>
      </c>
      <c r="H18" s="32">
        <f>+H19</f>
        <v>31.066244397510182</v>
      </c>
      <c r="I18" s="32">
        <f t="shared" si="1"/>
        <v>-1.0662443975101823</v>
      </c>
      <c r="J18" s="32">
        <f t="shared" ref="J18:J28" si="12">+E18/H18*100</f>
        <v>96.567836189444137</v>
      </c>
      <c r="L18" s="129"/>
      <c r="M18" s="129"/>
    </row>
    <row r="19" spans="2:13" ht="18" customHeight="1">
      <c r="B19" s="43" t="s">
        <v>98</v>
      </c>
      <c r="C19" s="35">
        <f>+'[1]TESORERIA '!F20</f>
        <v>15.5</v>
      </c>
      <c r="D19" s="35">
        <f>+'[1]TESORERIA '!G20</f>
        <v>14.5</v>
      </c>
      <c r="E19" s="134">
        <f>SUM(C19:D19)</f>
        <v>30</v>
      </c>
      <c r="F19" s="35">
        <v>16.216607716049435</v>
      </c>
      <c r="G19" s="35">
        <v>14.849636681460749</v>
      </c>
      <c r="H19" s="36">
        <f>SUM(F19:G19)</f>
        <v>31.066244397510182</v>
      </c>
      <c r="I19" s="36">
        <f t="shared" si="1"/>
        <v>-1.0662443975101823</v>
      </c>
      <c r="J19" s="36">
        <f t="shared" si="12"/>
        <v>96.567836189444137</v>
      </c>
      <c r="L19" s="129"/>
      <c r="M19" s="129"/>
    </row>
    <row r="20" spans="2:13" ht="18" customHeight="1">
      <c r="B20" s="139" t="s">
        <v>99</v>
      </c>
      <c r="C20" s="28">
        <f>+'[1]TESORERIA '!F21</f>
        <v>313.60000000000002</v>
      </c>
      <c r="D20" s="28">
        <f>+'[1]TESORERIA '!G21</f>
        <v>352.4</v>
      </c>
      <c r="E20" s="131">
        <f>SUM(C20:D20)</f>
        <v>666</v>
      </c>
      <c r="F20" s="28">
        <v>382.75511883120225</v>
      </c>
      <c r="G20" s="28">
        <v>355.03744461052372</v>
      </c>
      <c r="H20" s="32">
        <f>SUM(F20:G20)</f>
        <v>737.79256344172597</v>
      </c>
      <c r="I20" s="32">
        <f t="shared" si="1"/>
        <v>-71.792563441725974</v>
      </c>
      <c r="J20" s="32">
        <f t="shared" si="12"/>
        <v>90.269275267993876</v>
      </c>
      <c r="L20" s="129"/>
      <c r="M20" s="129"/>
    </row>
    <row r="21" spans="2:13" ht="18" customHeight="1">
      <c r="B21" s="140" t="s">
        <v>100</v>
      </c>
      <c r="C21" s="28">
        <f>+C22</f>
        <v>0</v>
      </c>
      <c r="D21" s="28">
        <f t="shared" ref="D21:H22" si="13">+D22</f>
        <v>0</v>
      </c>
      <c r="E21" s="128">
        <f>+E22</f>
        <v>0</v>
      </c>
      <c r="F21" s="28">
        <f t="shared" si="13"/>
        <v>0</v>
      </c>
      <c r="G21" s="28">
        <f t="shared" si="13"/>
        <v>0</v>
      </c>
      <c r="H21" s="28">
        <f>SUM(F21:G21)</f>
        <v>0</v>
      </c>
      <c r="I21" s="28">
        <f t="shared" si="1"/>
        <v>0</v>
      </c>
      <c r="J21" s="32">
        <v>0</v>
      </c>
      <c r="L21" s="129"/>
      <c r="M21" s="129"/>
    </row>
    <row r="22" spans="2:13" ht="18" customHeight="1">
      <c r="B22" s="141" t="s">
        <v>101</v>
      </c>
      <c r="C22" s="28">
        <f>+C23</f>
        <v>0</v>
      </c>
      <c r="D22" s="28">
        <f t="shared" si="13"/>
        <v>0</v>
      </c>
      <c r="E22" s="28">
        <f t="shared" si="13"/>
        <v>0</v>
      </c>
      <c r="F22" s="28">
        <f t="shared" si="13"/>
        <v>0</v>
      </c>
      <c r="G22" s="28">
        <f t="shared" si="13"/>
        <v>0</v>
      </c>
      <c r="H22" s="28">
        <f t="shared" si="13"/>
        <v>0</v>
      </c>
      <c r="I22" s="28">
        <f t="shared" si="1"/>
        <v>0</v>
      </c>
      <c r="J22" s="32">
        <v>0</v>
      </c>
      <c r="L22" s="129"/>
      <c r="M22" s="129"/>
    </row>
    <row r="23" spans="2:13" ht="18" customHeight="1">
      <c r="B23" s="142" t="s">
        <v>102</v>
      </c>
      <c r="C23" s="35">
        <f>+'[1]TESORERIA '!F24</f>
        <v>0</v>
      </c>
      <c r="D23" s="35">
        <f>+'[1]TESORERIA '!G24</f>
        <v>0</v>
      </c>
      <c r="E23" s="134">
        <f>SUM(C23:D23)</f>
        <v>0</v>
      </c>
      <c r="F23" s="35">
        <v>0</v>
      </c>
      <c r="G23" s="35">
        <v>0</v>
      </c>
      <c r="H23" s="36">
        <f>SUM(F23:G23)</f>
        <v>0</v>
      </c>
      <c r="I23" s="35">
        <f t="shared" si="1"/>
        <v>0</v>
      </c>
      <c r="J23" s="36">
        <v>0</v>
      </c>
      <c r="L23" s="129"/>
      <c r="M23" s="129"/>
    </row>
    <row r="24" spans="2:13" ht="18" customHeight="1">
      <c r="B24" s="140" t="s">
        <v>103</v>
      </c>
      <c r="C24" s="28">
        <f>+C25+C33</f>
        <v>240</v>
      </c>
      <c r="D24" s="28">
        <f t="shared" ref="D24:H24" si="14">+D25+D33</f>
        <v>183.1</v>
      </c>
      <c r="E24" s="28">
        <f t="shared" si="14"/>
        <v>423.1</v>
      </c>
      <c r="F24" s="28">
        <f t="shared" si="14"/>
        <v>248.60397647439908</v>
      </c>
      <c r="G24" s="28">
        <f t="shared" si="14"/>
        <v>245.65935058882283</v>
      </c>
      <c r="H24" s="28">
        <f t="shared" si="14"/>
        <v>494.26332706322182</v>
      </c>
      <c r="I24" s="28">
        <f t="shared" si="1"/>
        <v>-71.1633270632218</v>
      </c>
      <c r="J24" s="32">
        <f t="shared" si="12"/>
        <v>85.602142994088808</v>
      </c>
      <c r="L24" s="129"/>
      <c r="M24" s="129"/>
    </row>
    <row r="25" spans="2:13" ht="18" customHeight="1">
      <c r="B25" s="136" t="s">
        <v>50</v>
      </c>
      <c r="C25" s="28">
        <f t="shared" ref="C25:G25" si="15">+C26+C30</f>
        <v>107.9</v>
      </c>
      <c r="D25" s="28">
        <f t="shared" si="15"/>
        <v>89</v>
      </c>
      <c r="E25" s="131">
        <f>+E26+E30</f>
        <v>196.90000000000003</v>
      </c>
      <c r="F25" s="28">
        <f t="shared" si="15"/>
        <v>109.53775855388766</v>
      </c>
      <c r="G25" s="28">
        <f t="shared" si="15"/>
        <v>105.11042282655654</v>
      </c>
      <c r="H25" s="32">
        <f>+H26+H30</f>
        <v>214.64818138044419</v>
      </c>
      <c r="I25" s="32">
        <f t="shared" si="1"/>
        <v>-17.748181380444152</v>
      </c>
      <c r="J25" s="32">
        <f t="shared" si="12"/>
        <v>91.731501629176577</v>
      </c>
      <c r="L25" s="129"/>
      <c r="M25" s="129"/>
    </row>
    <row r="26" spans="2:13" ht="18" customHeight="1">
      <c r="B26" s="143" t="s">
        <v>51</v>
      </c>
      <c r="C26" s="28">
        <f t="shared" ref="C26:G26" si="16">+C27+C29</f>
        <v>98.2</v>
      </c>
      <c r="D26" s="28">
        <f t="shared" si="16"/>
        <v>81.400000000000006</v>
      </c>
      <c r="E26" s="28">
        <f>+E27+E29</f>
        <v>179.60000000000002</v>
      </c>
      <c r="F26" s="28">
        <f t="shared" si="16"/>
        <v>89.673360571989804</v>
      </c>
      <c r="G26" s="28">
        <f t="shared" si="16"/>
        <v>94.530853848093628</v>
      </c>
      <c r="H26" s="28">
        <f>+H27+H29</f>
        <v>184.20421442008342</v>
      </c>
      <c r="I26" s="28">
        <f t="shared" si="1"/>
        <v>-4.6042144200833945</v>
      </c>
      <c r="J26" s="32">
        <f t="shared" si="12"/>
        <v>97.500483669942895</v>
      </c>
      <c r="L26" s="129"/>
      <c r="M26" s="129"/>
    </row>
    <row r="27" spans="2:13" ht="18" customHeight="1">
      <c r="B27" s="144" t="s">
        <v>104</v>
      </c>
      <c r="C27" s="35">
        <f>+C28</f>
        <v>98.2</v>
      </c>
      <c r="D27" s="35">
        <f t="shared" ref="D27" si="17">+D28</f>
        <v>81.400000000000006</v>
      </c>
      <c r="E27" s="35">
        <f>+E28</f>
        <v>179.60000000000002</v>
      </c>
      <c r="F27" s="35">
        <f t="shared" ref="F27:H27" si="18">+F28</f>
        <v>89.673360571989804</v>
      </c>
      <c r="G27" s="35">
        <f t="shared" si="18"/>
        <v>94.530853848093628</v>
      </c>
      <c r="H27" s="35">
        <f t="shared" si="18"/>
        <v>184.20421442008342</v>
      </c>
      <c r="I27" s="36">
        <f t="shared" si="1"/>
        <v>-4.6042144200833945</v>
      </c>
      <c r="J27" s="36">
        <f t="shared" si="12"/>
        <v>97.500483669942895</v>
      </c>
      <c r="L27" s="129"/>
      <c r="M27" s="129"/>
    </row>
    <row r="28" spans="2:13" ht="18" customHeight="1">
      <c r="B28" s="145" t="s">
        <v>105</v>
      </c>
      <c r="C28" s="35">
        <f>+'[1]TESORERIA '!F29</f>
        <v>98.2</v>
      </c>
      <c r="D28" s="35">
        <f>+'[1]TESORERIA '!G29</f>
        <v>81.400000000000006</v>
      </c>
      <c r="E28" s="134">
        <f>SUM(C28:D28)</f>
        <v>179.60000000000002</v>
      </c>
      <c r="F28" s="35">
        <v>89.673360571989804</v>
      </c>
      <c r="G28" s="35">
        <v>94.530853848093628</v>
      </c>
      <c r="H28" s="36">
        <f>SUM(F28:G28)</f>
        <v>184.20421442008342</v>
      </c>
      <c r="I28" s="36">
        <f t="shared" si="1"/>
        <v>-4.6042144200833945</v>
      </c>
      <c r="J28" s="36">
        <f t="shared" si="12"/>
        <v>97.500483669942895</v>
      </c>
      <c r="L28" s="129"/>
      <c r="M28" s="129"/>
    </row>
    <row r="29" spans="2:13" ht="18" customHeight="1">
      <c r="B29" s="144" t="s">
        <v>106</v>
      </c>
      <c r="C29" s="35">
        <f>+'[1]TESORERIA '!F30</f>
        <v>0</v>
      </c>
      <c r="D29" s="35">
        <f>+'[1]TESORERIA '!G30</f>
        <v>0</v>
      </c>
      <c r="E29" s="134">
        <f>SUM(C29:D29)</f>
        <v>0</v>
      </c>
      <c r="F29" s="35">
        <v>0</v>
      </c>
      <c r="G29" s="35">
        <v>0</v>
      </c>
      <c r="H29" s="36">
        <f>SUM(F29:G29)</f>
        <v>0</v>
      </c>
      <c r="I29" s="36">
        <f t="shared" si="1"/>
        <v>0</v>
      </c>
      <c r="J29" s="138">
        <v>0</v>
      </c>
      <c r="L29" s="129"/>
      <c r="M29" s="129"/>
    </row>
    <row r="30" spans="2:13" ht="18" customHeight="1">
      <c r="B30" s="146" t="s">
        <v>52</v>
      </c>
      <c r="C30" s="28">
        <f t="shared" ref="C30:G30" si="19">SUM(C31:C32)</f>
        <v>9.6999999999999993</v>
      </c>
      <c r="D30" s="28">
        <f t="shared" si="19"/>
        <v>7.6</v>
      </c>
      <c r="E30" s="131">
        <f>SUM(E31:E32)</f>
        <v>17.299999999999997</v>
      </c>
      <c r="F30" s="28">
        <f t="shared" si="19"/>
        <v>19.864397981897852</v>
      </c>
      <c r="G30" s="28">
        <f t="shared" si="19"/>
        <v>10.579568978462911</v>
      </c>
      <c r="H30" s="32">
        <f>SUM(H31:H32)</f>
        <v>30.443966960360761</v>
      </c>
      <c r="I30" s="32">
        <f t="shared" si="1"/>
        <v>-13.143966960360764</v>
      </c>
      <c r="J30" s="32">
        <f>+E30/H30*100</f>
        <v>56.825708760376983</v>
      </c>
      <c r="L30" s="129"/>
      <c r="M30" s="129"/>
    </row>
    <row r="31" spans="2:13" ht="18" customHeight="1">
      <c r="B31" s="144" t="s">
        <v>107</v>
      </c>
      <c r="C31" s="35">
        <f>+'[1]TESORERIA '!F32</f>
        <v>9.6999999999999993</v>
      </c>
      <c r="D31" s="35">
        <f>+'[1]TESORERIA '!G32</f>
        <v>7.6</v>
      </c>
      <c r="E31" s="134">
        <f>SUM(C31:D31)</f>
        <v>17.299999999999997</v>
      </c>
      <c r="F31" s="35">
        <v>19.864397981897852</v>
      </c>
      <c r="G31" s="35">
        <v>10.579568978462911</v>
      </c>
      <c r="H31" s="36">
        <f>SUM(F31:G31)</f>
        <v>30.443966960360761</v>
      </c>
      <c r="I31" s="36">
        <f t="shared" si="1"/>
        <v>-13.143966960360764</v>
      </c>
      <c r="J31" s="36">
        <f>+E31/H31*100</f>
        <v>56.825708760376983</v>
      </c>
      <c r="L31" s="129"/>
      <c r="M31" s="129"/>
    </row>
    <row r="32" spans="2:13" ht="18" customHeight="1">
      <c r="B32" s="144" t="s">
        <v>26</v>
      </c>
      <c r="C32" s="35">
        <f>+'[1]TESORERIA '!F33</f>
        <v>0</v>
      </c>
      <c r="D32" s="35">
        <f>+'[1]TESORERIA '!G33</f>
        <v>0</v>
      </c>
      <c r="E32" s="134">
        <f>SUM(C32:D32)</f>
        <v>0</v>
      </c>
      <c r="F32" s="35">
        <v>0</v>
      </c>
      <c r="G32" s="35">
        <v>0</v>
      </c>
      <c r="H32" s="36">
        <f>SUM(F32:G32)</f>
        <v>0</v>
      </c>
      <c r="I32" s="36">
        <f t="shared" si="1"/>
        <v>0</v>
      </c>
      <c r="J32" s="36">
        <v>0</v>
      </c>
      <c r="L32" s="129"/>
      <c r="M32" s="129"/>
    </row>
    <row r="33" spans="2:13" ht="18" customHeight="1">
      <c r="B33" s="146" t="s">
        <v>54</v>
      </c>
      <c r="C33" s="28">
        <f t="shared" ref="C33:D33" si="20">+C34+C35</f>
        <v>132.1</v>
      </c>
      <c r="D33" s="28">
        <f t="shared" si="20"/>
        <v>94.1</v>
      </c>
      <c r="E33" s="131">
        <f>+E34+E35</f>
        <v>226.2</v>
      </c>
      <c r="F33" s="28">
        <f>+F34+F35</f>
        <v>139.06621792051141</v>
      </c>
      <c r="G33" s="28">
        <f t="shared" ref="G33" si="21">+G34+G35</f>
        <v>140.54892776226629</v>
      </c>
      <c r="H33" s="32">
        <f>+H34+H35</f>
        <v>279.61514568277767</v>
      </c>
      <c r="I33" s="32">
        <f t="shared" si="1"/>
        <v>-53.415145682777677</v>
      </c>
      <c r="J33" s="32">
        <f t="shared" ref="J33:J50" si="22">+E33/H33*100</f>
        <v>80.896905440388068</v>
      </c>
      <c r="L33" s="129"/>
      <c r="M33" s="129"/>
    </row>
    <row r="34" spans="2:13" ht="16.5" customHeight="1">
      <c r="B34" s="144" t="s">
        <v>108</v>
      </c>
      <c r="C34" s="35">
        <f>+'[1]TESORERIA '!F35</f>
        <v>132.1</v>
      </c>
      <c r="D34" s="35">
        <f>+'[1]TESORERIA '!G35</f>
        <v>94.1</v>
      </c>
      <c r="E34" s="134">
        <f>SUM(C34:D34)</f>
        <v>226.2</v>
      </c>
      <c r="F34" s="35">
        <v>139.06621792051141</v>
      </c>
      <c r="G34" s="35">
        <v>140.54892776226629</v>
      </c>
      <c r="H34" s="36">
        <f>SUM(F34:G34)</f>
        <v>279.61514568277767</v>
      </c>
      <c r="I34" s="36">
        <f t="shared" si="1"/>
        <v>-53.415145682777677</v>
      </c>
      <c r="J34" s="36">
        <f t="shared" si="22"/>
        <v>80.896905440388068</v>
      </c>
      <c r="L34" s="129"/>
      <c r="M34" s="129"/>
    </row>
    <row r="35" spans="2:13" ht="18" customHeight="1">
      <c r="B35" s="144" t="s">
        <v>26</v>
      </c>
      <c r="C35" s="35">
        <f>+'[1]TESORERIA '!F36</f>
        <v>0</v>
      </c>
      <c r="D35" s="35">
        <f>+'[1]TESORERIA '!G36</f>
        <v>0</v>
      </c>
      <c r="E35" s="134">
        <f>SUM(C35:D35)</f>
        <v>0</v>
      </c>
      <c r="F35" s="35">
        <v>0</v>
      </c>
      <c r="G35" s="35">
        <v>0</v>
      </c>
      <c r="H35" s="36">
        <f>SUM(F35:G35)</f>
        <v>0</v>
      </c>
      <c r="I35" s="36">
        <f t="shared" si="1"/>
        <v>0</v>
      </c>
      <c r="J35" s="36">
        <v>0</v>
      </c>
      <c r="L35" s="129"/>
      <c r="M35" s="129"/>
    </row>
    <row r="36" spans="2:13" ht="18" customHeight="1">
      <c r="B36" s="139" t="s">
        <v>109</v>
      </c>
      <c r="C36" s="28">
        <f t="shared" ref="C36:H36" si="23">+C37+C43+C44</f>
        <v>183.4</v>
      </c>
      <c r="D36" s="28">
        <f t="shared" si="23"/>
        <v>25.1</v>
      </c>
      <c r="E36" s="131">
        <f t="shared" si="23"/>
        <v>208.5</v>
      </c>
      <c r="F36" s="28">
        <f t="shared" si="23"/>
        <v>1.0460431011107532E-2</v>
      </c>
      <c r="G36" s="28">
        <f t="shared" si="23"/>
        <v>5.3378964802611234E-3</v>
      </c>
      <c r="H36" s="32">
        <f t="shared" si="23"/>
        <v>1.5798327491368655E-2</v>
      </c>
      <c r="I36" s="32">
        <f t="shared" si="1"/>
        <v>208.48420167250862</v>
      </c>
      <c r="J36" s="32">
        <v>0</v>
      </c>
      <c r="L36" s="129"/>
      <c r="M36" s="129"/>
    </row>
    <row r="37" spans="2:13" ht="18" customHeight="1">
      <c r="B37" s="147" t="s">
        <v>110</v>
      </c>
      <c r="C37" s="28">
        <f>+C38+C41</f>
        <v>183.3</v>
      </c>
      <c r="D37" s="28">
        <f t="shared" ref="D37:H37" si="24">+D38+D41</f>
        <v>25.1</v>
      </c>
      <c r="E37" s="28">
        <f t="shared" si="24"/>
        <v>208.4</v>
      </c>
      <c r="F37" s="28">
        <f t="shared" si="24"/>
        <v>0</v>
      </c>
      <c r="G37" s="28">
        <f t="shared" si="24"/>
        <v>0</v>
      </c>
      <c r="H37" s="28">
        <f t="shared" si="24"/>
        <v>0</v>
      </c>
      <c r="I37" s="28">
        <f t="shared" si="1"/>
        <v>208.4</v>
      </c>
      <c r="J37" s="28">
        <v>0</v>
      </c>
      <c r="L37" s="129"/>
      <c r="M37" s="129"/>
    </row>
    <row r="38" spans="2:13" ht="18" customHeight="1">
      <c r="B38" s="148" t="s">
        <v>111</v>
      </c>
      <c r="C38" s="28">
        <f t="shared" ref="C38:F38" si="25">SUM(C39:C40)</f>
        <v>0</v>
      </c>
      <c r="D38" s="28">
        <f t="shared" ref="D38" si="26">SUM(D39:D40)</f>
        <v>0</v>
      </c>
      <c r="E38" s="128">
        <f>SUM(E39:E40)</f>
        <v>0</v>
      </c>
      <c r="F38" s="28">
        <f t="shared" si="25"/>
        <v>0</v>
      </c>
      <c r="G38" s="28">
        <f t="shared" ref="G38" si="27">SUM(G39:G40)</f>
        <v>0</v>
      </c>
      <c r="H38" s="32">
        <f>SUM(H39:H40)</f>
        <v>0</v>
      </c>
      <c r="I38" s="32">
        <f t="shared" si="1"/>
        <v>0</v>
      </c>
      <c r="J38" s="32">
        <v>0</v>
      </c>
      <c r="L38" s="129"/>
      <c r="M38" s="129"/>
    </row>
    <row r="39" spans="2:13" ht="18" customHeight="1">
      <c r="B39" s="149" t="s">
        <v>112</v>
      </c>
      <c r="C39" s="35">
        <f>+'[1]TESORERIA '!F40</f>
        <v>0</v>
      </c>
      <c r="D39" s="35">
        <f>+'[1]TESORERIA '!G40</f>
        <v>0</v>
      </c>
      <c r="E39" s="134">
        <f>SUM(C39:D39)</f>
        <v>0</v>
      </c>
      <c r="F39" s="35">
        <v>0</v>
      </c>
      <c r="G39" s="35">
        <v>0</v>
      </c>
      <c r="H39" s="36">
        <f>SUM(F39:G39)</f>
        <v>0</v>
      </c>
      <c r="I39" s="36">
        <f t="shared" si="1"/>
        <v>0</v>
      </c>
      <c r="J39" s="36">
        <v>0</v>
      </c>
      <c r="L39" s="129"/>
      <c r="M39" s="129"/>
    </row>
    <row r="40" spans="2:13" ht="18" customHeight="1">
      <c r="B40" s="149" t="s">
        <v>113</v>
      </c>
      <c r="C40" s="35">
        <f>+'[1]TESORERIA '!F41</f>
        <v>0</v>
      </c>
      <c r="D40" s="35">
        <f>+'[1]TESORERIA '!G41</f>
        <v>0</v>
      </c>
      <c r="E40" s="134">
        <f>SUM(C40:D40)</f>
        <v>0</v>
      </c>
      <c r="F40" s="35">
        <v>0</v>
      </c>
      <c r="G40" s="35">
        <v>0</v>
      </c>
      <c r="H40" s="36">
        <f>SUM(F40:G40)</f>
        <v>0</v>
      </c>
      <c r="I40" s="36">
        <f t="shared" si="1"/>
        <v>0</v>
      </c>
      <c r="J40" s="36">
        <v>0</v>
      </c>
      <c r="L40" s="129"/>
      <c r="M40" s="129"/>
    </row>
    <row r="41" spans="2:13" ht="18" customHeight="1">
      <c r="B41" s="150" t="s">
        <v>114</v>
      </c>
      <c r="C41" s="28">
        <f t="shared" ref="C41:D41" si="28">SUM(C42:C42)</f>
        <v>183.3</v>
      </c>
      <c r="D41" s="28">
        <f t="shared" si="28"/>
        <v>25.1</v>
      </c>
      <c r="E41" s="128">
        <f>SUM(E42:E42)</f>
        <v>208.4</v>
      </c>
      <c r="F41" s="28">
        <f>+F42</f>
        <v>0</v>
      </c>
      <c r="G41" s="28">
        <f t="shared" ref="G41" si="29">+G42</f>
        <v>0</v>
      </c>
      <c r="H41" s="28">
        <f>SUM(H42:H42)</f>
        <v>0</v>
      </c>
      <c r="I41" s="28">
        <f t="shared" si="1"/>
        <v>208.4</v>
      </c>
      <c r="J41" s="28">
        <v>0</v>
      </c>
      <c r="L41" s="129"/>
      <c r="M41" s="129"/>
    </row>
    <row r="42" spans="2:13" ht="18" customHeight="1">
      <c r="B42" s="149" t="s">
        <v>115</v>
      </c>
      <c r="C42" s="35">
        <f>+'[1]TESORERIA '!F43</f>
        <v>183.3</v>
      </c>
      <c r="D42" s="35">
        <f>+'[1]TESORERIA '!G43</f>
        <v>25.1</v>
      </c>
      <c r="E42" s="134">
        <f>SUM(C42:D42)</f>
        <v>208.4</v>
      </c>
      <c r="F42" s="151">
        <v>0</v>
      </c>
      <c r="G42" s="151">
        <v>0</v>
      </c>
      <c r="H42" s="36">
        <f t="shared" ref="H42:H49" si="30">SUM(F42:G42)</f>
        <v>0</v>
      </c>
      <c r="I42" s="36">
        <f t="shared" si="1"/>
        <v>208.4</v>
      </c>
      <c r="J42" s="36">
        <v>0</v>
      </c>
      <c r="L42" s="129"/>
      <c r="M42" s="129"/>
    </row>
    <row r="43" spans="2:13" ht="18" customHeight="1">
      <c r="B43" s="150" t="s">
        <v>62</v>
      </c>
      <c r="C43" s="152">
        <f>+'[1]TESORERIA '!F44</f>
        <v>0.1</v>
      </c>
      <c r="D43" s="152">
        <f>+'[1]TESORERIA '!G44</f>
        <v>0</v>
      </c>
      <c r="E43" s="131">
        <f t="shared" ref="E43:E45" si="31">SUM(C43:D43)</f>
        <v>0.1</v>
      </c>
      <c r="F43" s="153">
        <v>1.0460431011107532E-2</v>
      </c>
      <c r="G43" s="153">
        <v>5.3378964802611234E-3</v>
      </c>
      <c r="H43" s="32">
        <f t="shared" si="30"/>
        <v>1.5798327491368655E-2</v>
      </c>
      <c r="I43" s="32">
        <f t="shared" si="1"/>
        <v>8.4201672508631351E-2</v>
      </c>
      <c r="J43" s="32">
        <f t="shared" si="22"/>
        <v>632.97839631843658</v>
      </c>
      <c r="L43" s="129"/>
      <c r="M43" s="129"/>
    </row>
    <row r="44" spans="2:13" ht="18" customHeight="1">
      <c r="B44" s="150" t="s">
        <v>63</v>
      </c>
      <c r="C44" s="152">
        <f>+'[1]TESORERIA '!F45</f>
        <v>0</v>
      </c>
      <c r="D44" s="152">
        <f>+'[1]TESORERIA '!G45</f>
        <v>0</v>
      </c>
      <c r="E44" s="131">
        <f t="shared" si="31"/>
        <v>0</v>
      </c>
      <c r="F44" s="128">
        <v>0</v>
      </c>
      <c r="G44" s="128">
        <v>0</v>
      </c>
      <c r="H44" s="131">
        <f t="shared" si="30"/>
        <v>0</v>
      </c>
      <c r="I44" s="131">
        <f t="shared" si="1"/>
        <v>0</v>
      </c>
      <c r="J44" s="131">
        <v>0</v>
      </c>
      <c r="L44" s="129"/>
      <c r="M44" s="129"/>
    </row>
    <row r="45" spans="2:13" ht="18" customHeight="1">
      <c r="B45" s="139" t="s">
        <v>116</v>
      </c>
      <c r="C45" s="28">
        <f t="shared" ref="C45:D45" si="32">+C46+C49</f>
        <v>0</v>
      </c>
      <c r="D45" s="28">
        <f t="shared" si="32"/>
        <v>31.4</v>
      </c>
      <c r="E45" s="131">
        <f t="shared" si="31"/>
        <v>31.4</v>
      </c>
      <c r="F45" s="32">
        <f t="shared" ref="F45:G45" si="33">+F46+F49</f>
        <v>0</v>
      </c>
      <c r="G45" s="32">
        <f t="shared" si="33"/>
        <v>0</v>
      </c>
      <c r="H45" s="32">
        <f t="shared" si="30"/>
        <v>0</v>
      </c>
      <c r="I45" s="32">
        <f t="shared" si="1"/>
        <v>31.4</v>
      </c>
      <c r="J45" s="32">
        <v>0</v>
      </c>
      <c r="L45" s="129"/>
      <c r="M45" s="129"/>
    </row>
    <row r="46" spans="2:13" ht="18" customHeight="1">
      <c r="B46" s="154" t="s">
        <v>117</v>
      </c>
      <c r="C46" s="155">
        <f>+C47+C48</f>
        <v>0</v>
      </c>
      <c r="D46" s="155">
        <f t="shared" ref="D46" si="34">+D47+D48</f>
        <v>31.4</v>
      </c>
      <c r="E46" s="156">
        <f>+E47+E48</f>
        <v>31.4</v>
      </c>
      <c r="F46" s="155">
        <v>0</v>
      </c>
      <c r="G46" s="155">
        <v>0</v>
      </c>
      <c r="H46" s="155">
        <f t="shared" si="30"/>
        <v>0</v>
      </c>
      <c r="I46" s="155">
        <f t="shared" si="1"/>
        <v>31.4</v>
      </c>
      <c r="J46" s="155">
        <v>0</v>
      </c>
      <c r="L46" s="129"/>
      <c r="M46" s="129"/>
    </row>
    <row r="47" spans="2:13" ht="18" customHeight="1">
      <c r="B47" s="157" t="s">
        <v>118</v>
      </c>
      <c r="C47" s="35">
        <f>+'[1]TESORERIA '!F50</f>
        <v>0</v>
      </c>
      <c r="D47" s="35">
        <f>+'[1]TESORERIA '!G50</f>
        <v>31.4</v>
      </c>
      <c r="E47" s="134">
        <f>SUM(C47:D47)</f>
        <v>31.4</v>
      </c>
      <c r="F47" s="35">
        <v>0</v>
      </c>
      <c r="G47" s="35">
        <v>0</v>
      </c>
      <c r="H47" s="36">
        <f t="shared" si="30"/>
        <v>0</v>
      </c>
      <c r="I47" s="36">
        <f t="shared" si="1"/>
        <v>31.4</v>
      </c>
      <c r="J47" s="36">
        <v>0</v>
      </c>
      <c r="L47" s="129"/>
      <c r="M47" s="129"/>
    </row>
    <row r="48" spans="2:13" ht="18" customHeight="1">
      <c r="B48" s="157" t="s">
        <v>119</v>
      </c>
      <c r="C48" s="35">
        <f>+'[1]TESORERIA '!F51</f>
        <v>0</v>
      </c>
      <c r="D48" s="35">
        <f>+'[1]TESORERIA '!G51</f>
        <v>0</v>
      </c>
      <c r="E48" s="134">
        <f>SUM(C48:D48)</f>
        <v>0</v>
      </c>
      <c r="F48" s="35">
        <v>0</v>
      </c>
      <c r="G48" s="35">
        <v>0</v>
      </c>
      <c r="H48" s="36">
        <f t="shared" si="30"/>
        <v>0</v>
      </c>
      <c r="I48" s="36">
        <f t="shared" si="1"/>
        <v>0</v>
      </c>
      <c r="J48" s="36">
        <v>0</v>
      </c>
      <c r="L48" s="129"/>
      <c r="M48" s="129"/>
    </row>
    <row r="49" spans="2:13" ht="18" customHeight="1">
      <c r="B49" s="158" t="s">
        <v>120</v>
      </c>
      <c r="C49" s="35">
        <f>+'[1]TESORERIA '!F52</f>
        <v>0</v>
      </c>
      <c r="D49" s="35">
        <f>+'[1]TESORERIA '!G52</f>
        <v>0</v>
      </c>
      <c r="E49" s="134">
        <f>SUM(C49:D49)</f>
        <v>0</v>
      </c>
      <c r="F49" s="35">
        <v>0</v>
      </c>
      <c r="G49" s="35">
        <v>0</v>
      </c>
      <c r="H49" s="36">
        <f t="shared" si="30"/>
        <v>0</v>
      </c>
      <c r="I49" s="36">
        <f t="shared" si="1"/>
        <v>0</v>
      </c>
      <c r="J49" s="36">
        <v>0</v>
      </c>
      <c r="L49" s="129"/>
      <c r="M49" s="129"/>
    </row>
    <row r="50" spans="2:13" ht="27.75" customHeight="1" thickBot="1">
      <c r="B50" s="159" t="s">
        <v>121</v>
      </c>
      <c r="C50" s="58">
        <f t="shared" ref="C50:H50" si="35">+C45+C8</f>
        <v>765.1</v>
      </c>
      <c r="D50" s="58">
        <f t="shared" si="35"/>
        <v>616.1</v>
      </c>
      <c r="E50" s="160">
        <f t="shared" si="35"/>
        <v>1381.2000000000003</v>
      </c>
      <c r="F50" s="160">
        <f t="shared" si="35"/>
        <v>851.00519162638511</v>
      </c>
      <c r="G50" s="160">
        <f t="shared" si="35"/>
        <v>871.4203552229792</v>
      </c>
      <c r="H50" s="160">
        <f t="shared" si="35"/>
        <v>1722.4255468493643</v>
      </c>
      <c r="I50" s="160">
        <f t="shared" si="1"/>
        <v>-341.22554684936404</v>
      </c>
      <c r="J50" s="160">
        <f t="shared" si="22"/>
        <v>80.189242578668853</v>
      </c>
      <c r="K50" s="161"/>
      <c r="L50" s="161"/>
      <c r="M50" s="161"/>
    </row>
    <row r="51" spans="2:13" ht="18" customHeight="1" thickTop="1">
      <c r="B51" s="60" t="s">
        <v>66</v>
      </c>
      <c r="C51" s="162"/>
      <c r="D51" s="162"/>
      <c r="E51" s="163"/>
      <c r="F51" s="162"/>
      <c r="G51" s="162"/>
      <c r="H51" s="162"/>
      <c r="I51" s="162"/>
      <c r="J51" s="162"/>
    </row>
    <row r="52" spans="2:13" ht="15" customHeight="1">
      <c r="B52" s="64" t="s">
        <v>67</v>
      </c>
      <c r="C52" s="90"/>
      <c r="D52" s="90"/>
      <c r="F52" s="90"/>
      <c r="G52" s="90"/>
      <c r="H52" s="90"/>
      <c r="I52" s="164"/>
      <c r="J52" s="165"/>
      <c r="K52" s="166"/>
      <c r="L52" s="166"/>
      <c r="M52" s="166"/>
    </row>
    <row r="53" spans="2:13" ht="12" customHeight="1">
      <c r="B53" s="69" t="s">
        <v>122</v>
      </c>
      <c r="C53" s="90"/>
      <c r="D53" s="90"/>
      <c r="F53" s="90"/>
      <c r="G53" s="90"/>
      <c r="H53" s="90"/>
      <c r="I53" s="165"/>
      <c r="J53" s="165"/>
    </row>
    <row r="54" spans="2:13">
      <c r="B54" s="69" t="s">
        <v>123</v>
      </c>
      <c r="C54" s="167"/>
      <c r="D54" s="167"/>
      <c r="E54" s="165"/>
      <c r="F54" s="71"/>
      <c r="G54" s="71"/>
      <c r="H54" s="71"/>
      <c r="I54" s="71"/>
      <c r="J54" s="71"/>
    </row>
    <row r="55" spans="2:13">
      <c r="B55" s="72" t="s">
        <v>124</v>
      </c>
      <c r="C55" s="168"/>
      <c r="D55" s="168"/>
      <c r="E55" s="165"/>
      <c r="F55" s="169"/>
      <c r="G55" s="169"/>
      <c r="H55" s="169"/>
      <c r="I55" s="71"/>
      <c r="J55" s="71"/>
    </row>
    <row r="56" spans="2:13" ht="14.25">
      <c r="B56" s="73"/>
      <c r="C56" s="170"/>
      <c r="D56" s="170"/>
      <c r="E56" s="171"/>
      <c r="F56" s="168"/>
      <c r="G56" s="168"/>
      <c r="H56" s="168"/>
      <c r="I56" s="168"/>
      <c r="J56" s="168"/>
    </row>
    <row r="57" spans="2:13">
      <c r="B57" s="73"/>
      <c r="C57" s="172"/>
      <c r="D57" s="172"/>
      <c r="E57" s="173"/>
      <c r="F57" s="168"/>
      <c r="G57" s="168"/>
      <c r="H57" s="174"/>
      <c r="I57" s="174"/>
      <c r="J57" s="73"/>
    </row>
    <row r="58" spans="2:13">
      <c r="B58" s="83"/>
      <c r="C58" s="73"/>
      <c r="D58" s="73"/>
      <c r="E58" s="173"/>
      <c r="F58" s="168"/>
      <c r="G58" s="168"/>
      <c r="H58" s="73"/>
      <c r="I58" s="73"/>
      <c r="J58" s="73"/>
    </row>
    <row r="59" spans="2:13">
      <c r="B59" s="83"/>
      <c r="C59" s="73"/>
      <c r="D59" s="73"/>
      <c r="E59" s="173"/>
      <c r="F59" s="73"/>
      <c r="G59" s="73"/>
      <c r="H59" s="73"/>
      <c r="I59" s="73"/>
      <c r="J59" s="73"/>
    </row>
    <row r="60" spans="2:13">
      <c r="B60" s="83"/>
      <c r="C60" s="73"/>
      <c r="D60" s="73"/>
      <c r="E60" s="173"/>
      <c r="F60" s="175"/>
      <c r="G60" s="175"/>
      <c r="H60" s="73"/>
      <c r="I60" s="73"/>
      <c r="J60" s="73"/>
    </row>
    <row r="61" spans="2:13">
      <c r="B61" s="83"/>
      <c r="C61" s="73"/>
      <c r="D61" s="73"/>
      <c r="E61" s="173"/>
      <c r="F61" s="175"/>
      <c r="G61" s="175"/>
      <c r="H61" s="73"/>
      <c r="I61" s="73"/>
      <c r="J61" s="73"/>
    </row>
    <row r="62" spans="2:13">
      <c r="B62" s="83"/>
      <c r="C62" s="73"/>
      <c r="D62" s="73"/>
      <c r="E62" s="176"/>
      <c r="F62" s="73"/>
      <c r="G62" s="73"/>
      <c r="H62" s="73"/>
      <c r="I62" s="73"/>
      <c r="J62" s="73"/>
    </row>
    <row r="63" spans="2:13">
      <c r="B63" s="73"/>
      <c r="C63" s="73"/>
      <c r="D63" s="73"/>
      <c r="E63" s="173"/>
      <c r="F63" s="73"/>
      <c r="G63" s="73"/>
      <c r="H63" s="73"/>
      <c r="I63" s="73"/>
      <c r="J63" s="73"/>
    </row>
    <row r="64" spans="2:13">
      <c r="B64" s="73"/>
      <c r="C64" s="73"/>
      <c r="D64" s="73"/>
      <c r="E64" s="173"/>
      <c r="F64" s="175"/>
      <c r="G64" s="175"/>
      <c r="H64" s="73"/>
      <c r="I64" s="73"/>
      <c r="J64" s="73"/>
    </row>
    <row r="65" spans="2:10">
      <c r="B65" s="73"/>
      <c r="C65" s="73"/>
      <c r="D65" s="73"/>
      <c r="E65" s="173"/>
      <c r="F65" s="65"/>
      <c r="G65" s="65"/>
      <c r="H65" s="73"/>
      <c r="I65" s="73"/>
      <c r="J65" s="73"/>
    </row>
    <row r="66" spans="2:10">
      <c r="B66" s="73"/>
      <c r="C66" s="73"/>
      <c r="D66" s="73"/>
      <c r="E66" s="173"/>
      <c r="F66" s="73"/>
      <c r="G66" s="73"/>
      <c r="H66" s="73"/>
      <c r="I66" s="73"/>
      <c r="J66" s="73"/>
    </row>
    <row r="67" spans="2:10">
      <c r="B67" s="73"/>
      <c r="C67" s="73"/>
      <c r="D67" s="73"/>
      <c r="E67" s="173"/>
      <c r="F67" s="73"/>
      <c r="G67" s="73"/>
      <c r="H67" s="73"/>
      <c r="I67" s="73"/>
      <c r="J67" s="73"/>
    </row>
    <row r="68" spans="2:10">
      <c r="B68" s="83"/>
      <c r="C68" s="73"/>
      <c r="D68" s="73"/>
      <c r="E68" s="173"/>
      <c r="F68" s="177"/>
      <c r="G68" s="177"/>
      <c r="H68" s="73"/>
      <c r="I68" s="73"/>
      <c r="J68" s="73"/>
    </row>
    <row r="69" spans="2:10">
      <c r="B69" s="83"/>
      <c r="C69" s="73"/>
      <c r="D69" s="73"/>
      <c r="E69" s="173"/>
      <c r="F69" s="175"/>
      <c r="G69" s="175"/>
      <c r="H69" s="73"/>
      <c r="I69" s="73"/>
      <c r="J69" s="73"/>
    </row>
    <row r="70" spans="2:10">
      <c r="B70" s="73"/>
      <c r="C70" s="73"/>
      <c r="D70" s="73"/>
      <c r="E70" s="173"/>
      <c r="F70" s="174"/>
      <c r="G70" s="174"/>
      <c r="H70" s="73"/>
      <c r="I70" s="73"/>
      <c r="J70" s="73"/>
    </row>
    <row r="71" spans="2:10">
      <c r="B71" s="83"/>
      <c r="C71" s="73"/>
      <c r="D71" s="73"/>
      <c r="E71" s="173"/>
      <c r="F71" s="73"/>
      <c r="G71" s="73"/>
      <c r="H71" s="73"/>
      <c r="I71" s="73"/>
      <c r="J71" s="73"/>
    </row>
    <row r="72" spans="2:10">
      <c r="B72" s="83"/>
      <c r="C72" s="73"/>
      <c r="D72" s="73"/>
      <c r="E72" s="173"/>
      <c r="F72" s="175"/>
      <c r="G72" s="175"/>
      <c r="H72" s="73"/>
      <c r="I72" s="73"/>
      <c r="J72" s="73"/>
    </row>
    <row r="73" spans="2:10">
      <c r="B73" s="83"/>
      <c r="C73" s="73"/>
      <c r="D73" s="73"/>
      <c r="E73" s="173"/>
      <c r="F73" s="65"/>
      <c r="G73" s="65"/>
      <c r="H73" s="73"/>
      <c r="I73" s="73"/>
      <c r="J73" s="73"/>
    </row>
    <row r="74" spans="2:10">
      <c r="B74" s="73"/>
      <c r="C74" s="73"/>
      <c r="D74" s="73"/>
      <c r="E74" s="173"/>
      <c r="F74" s="175"/>
      <c r="G74" s="175"/>
      <c r="H74" s="73"/>
      <c r="I74" s="73"/>
      <c r="J74" s="73"/>
    </row>
    <row r="75" spans="2:10">
      <c r="B75" s="83"/>
      <c r="C75" s="73"/>
      <c r="D75" s="73"/>
      <c r="E75" s="173"/>
      <c r="F75" s="65"/>
      <c r="G75" s="65"/>
      <c r="H75" s="73"/>
      <c r="I75" s="73"/>
      <c r="J75" s="73"/>
    </row>
    <row r="76" spans="2:10">
      <c r="B76" s="83"/>
      <c r="C76" s="73"/>
      <c r="D76" s="73"/>
      <c r="E76" s="173"/>
      <c r="F76" s="175"/>
      <c r="G76" s="175"/>
      <c r="H76" s="73"/>
      <c r="I76" s="73"/>
      <c r="J76" s="73"/>
    </row>
    <row r="77" spans="2:10">
      <c r="B77" s="83"/>
      <c r="C77" s="73"/>
      <c r="D77" s="73"/>
      <c r="E77" s="173"/>
      <c r="F77" s="65"/>
      <c r="G77" s="65"/>
      <c r="H77" s="73"/>
      <c r="I77" s="73"/>
      <c r="J77" s="73"/>
    </row>
    <row r="78" spans="2:10">
      <c r="B78" s="73"/>
      <c r="C78" s="73"/>
      <c r="D78" s="73"/>
      <c r="E78" s="173"/>
      <c r="F78" s="175"/>
      <c r="G78" s="175"/>
      <c r="H78" s="73"/>
      <c r="I78" s="73"/>
      <c r="J78" s="73"/>
    </row>
    <row r="79" spans="2:10">
      <c r="B79" s="83"/>
      <c r="C79" s="73"/>
      <c r="D79" s="73"/>
      <c r="E79" s="173"/>
      <c r="F79" s="65"/>
      <c r="G79" s="65"/>
      <c r="H79" s="73"/>
      <c r="I79" s="73"/>
      <c r="J79" s="73"/>
    </row>
    <row r="80" spans="2:10">
      <c r="B80" s="83"/>
      <c r="C80" s="73"/>
      <c r="D80" s="73"/>
      <c r="E80" s="173"/>
      <c r="F80" s="175"/>
      <c r="G80" s="175"/>
      <c r="H80" s="73"/>
      <c r="I80" s="73"/>
      <c r="J80" s="73"/>
    </row>
    <row r="81" spans="2:10">
      <c r="B81" s="83"/>
      <c r="C81" s="73"/>
      <c r="D81" s="73"/>
      <c r="E81" s="173"/>
      <c r="F81" s="65"/>
      <c r="G81" s="65"/>
      <c r="H81" s="73"/>
      <c r="I81" s="73"/>
      <c r="J81" s="73"/>
    </row>
    <row r="82" spans="2:10">
      <c r="B82" s="83"/>
      <c r="C82" s="73"/>
      <c r="D82" s="73"/>
      <c r="E82" s="173"/>
      <c r="F82" s="175"/>
      <c r="G82" s="175"/>
      <c r="H82" s="73"/>
      <c r="I82" s="73"/>
      <c r="J82" s="73"/>
    </row>
    <row r="83" spans="2:10">
      <c r="B83" s="73"/>
      <c r="C83" s="73"/>
      <c r="D83" s="73"/>
      <c r="E83" s="173"/>
      <c r="F83" s="65"/>
      <c r="G83" s="65"/>
      <c r="H83" s="73"/>
      <c r="I83" s="73"/>
      <c r="J83" s="73"/>
    </row>
    <row r="84" spans="2:10">
      <c r="B84" s="73"/>
      <c r="C84" s="73"/>
      <c r="D84" s="73"/>
      <c r="E84" s="173"/>
      <c r="F84" s="175"/>
      <c r="G84" s="175"/>
      <c r="H84" s="73"/>
      <c r="I84" s="73"/>
      <c r="J84" s="73"/>
    </row>
    <row r="85" spans="2:10">
      <c r="B85" s="73"/>
      <c r="C85" s="73"/>
      <c r="D85" s="73"/>
      <c r="E85" s="173"/>
      <c r="F85" s="175"/>
      <c r="G85" s="175"/>
      <c r="H85" s="73"/>
      <c r="I85" s="73"/>
      <c r="J85" s="73"/>
    </row>
    <row r="86" spans="2:10">
      <c r="B86" s="73"/>
      <c r="C86" s="73"/>
      <c r="D86" s="73"/>
      <c r="E86" s="173"/>
      <c r="F86" s="73"/>
      <c r="G86" s="73"/>
      <c r="H86" s="73"/>
      <c r="I86" s="73"/>
      <c r="J86" s="73"/>
    </row>
    <row r="87" spans="2:10">
      <c r="B87" s="73"/>
      <c r="C87" s="73"/>
      <c r="D87" s="73"/>
      <c r="E87" s="173"/>
      <c r="F87" s="65"/>
      <c r="G87" s="65"/>
      <c r="H87" s="73"/>
      <c r="I87" s="73"/>
      <c r="J87" s="73"/>
    </row>
    <row r="88" spans="2:10">
      <c r="B88" s="73"/>
      <c r="C88" s="73"/>
      <c r="D88" s="73"/>
      <c r="E88" s="173"/>
      <c r="F88" s="65"/>
      <c r="G88" s="65"/>
      <c r="H88" s="73"/>
      <c r="I88" s="73"/>
      <c r="J88" s="73"/>
    </row>
    <row r="89" spans="2:10">
      <c r="B89" s="73"/>
      <c r="C89" s="73"/>
      <c r="D89" s="73"/>
      <c r="E89" s="173"/>
      <c r="F89" s="175"/>
      <c r="G89" s="175"/>
      <c r="H89" s="73"/>
      <c r="I89" s="73"/>
      <c r="J89" s="73"/>
    </row>
    <row r="90" spans="2:10">
      <c r="B90" s="73"/>
      <c r="C90" s="73"/>
      <c r="D90" s="73"/>
      <c r="E90" s="173"/>
      <c r="F90" s="65"/>
      <c r="G90" s="65"/>
      <c r="H90" s="73"/>
      <c r="I90" s="73"/>
      <c r="J90" s="73"/>
    </row>
    <row r="91" spans="2:10">
      <c r="B91" s="73"/>
      <c r="C91" s="73"/>
      <c r="D91" s="73"/>
      <c r="E91" s="173"/>
      <c r="F91" s="175"/>
      <c r="G91" s="175"/>
      <c r="H91" s="73"/>
      <c r="I91" s="73"/>
      <c r="J91" s="73"/>
    </row>
    <row r="92" spans="2:10">
      <c r="B92" s="73"/>
      <c r="C92" s="73"/>
      <c r="D92" s="73"/>
      <c r="E92" s="173"/>
      <c r="F92" s="65"/>
      <c r="G92" s="65"/>
      <c r="H92" s="73"/>
      <c r="I92" s="73"/>
      <c r="J92" s="73"/>
    </row>
    <row r="93" spans="2:10">
      <c r="B93" s="73"/>
      <c r="C93" s="73"/>
      <c r="D93" s="73"/>
      <c r="E93" s="173"/>
      <c r="F93" s="73"/>
      <c r="G93" s="73"/>
      <c r="H93" s="73"/>
      <c r="I93" s="73"/>
      <c r="J93" s="73"/>
    </row>
    <row r="94" spans="2:10">
      <c r="B94" s="73"/>
      <c r="C94" s="73"/>
      <c r="D94" s="73"/>
      <c r="E94" s="173"/>
      <c r="F94" s="175"/>
      <c r="G94" s="175"/>
      <c r="H94" s="73"/>
      <c r="I94" s="73"/>
      <c r="J94" s="73"/>
    </row>
    <row r="95" spans="2:10">
      <c r="B95" s="73"/>
      <c r="C95" s="73"/>
      <c r="D95" s="73"/>
      <c r="E95" s="173"/>
      <c r="F95" s="65"/>
      <c r="G95" s="65"/>
      <c r="H95" s="73"/>
      <c r="I95" s="73"/>
      <c r="J95" s="73"/>
    </row>
    <row r="96" spans="2:10">
      <c r="B96" s="73"/>
      <c r="C96" s="73"/>
      <c r="D96" s="73"/>
      <c r="E96" s="173"/>
      <c r="F96" s="73"/>
      <c r="G96" s="73"/>
      <c r="H96" s="73"/>
      <c r="I96" s="73"/>
      <c r="J96" s="73"/>
    </row>
    <row r="97" spans="2:10">
      <c r="B97" s="73"/>
      <c r="C97" s="73"/>
      <c r="D97" s="73"/>
      <c r="E97" s="173"/>
      <c r="F97" s="73"/>
      <c r="G97" s="73"/>
      <c r="H97" s="73"/>
      <c r="I97" s="73"/>
      <c r="J97" s="73"/>
    </row>
    <row r="98" spans="2:10">
      <c r="B98" s="73"/>
      <c r="C98" s="73"/>
      <c r="D98" s="73"/>
      <c r="E98" s="173"/>
      <c r="F98" s="73"/>
      <c r="G98" s="73"/>
      <c r="H98" s="73"/>
      <c r="I98" s="73"/>
      <c r="J98" s="73"/>
    </row>
    <row r="99" spans="2:10">
      <c r="B99" s="73"/>
      <c r="C99" s="73"/>
      <c r="D99" s="73"/>
      <c r="E99" s="173"/>
      <c r="F99" s="73"/>
      <c r="G99" s="73"/>
      <c r="H99" s="73"/>
      <c r="I99" s="73"/>
      <c r="J99" s="73"/>
    </row>
    <row r="100" spans="2:10">
      <c r="B100" s="73"/>
      <c r="C100" s="73"/>
      <c r="D100" s="73"/>
      <c r="E100" s="173"/>
      <c r="F100" s="73"/>
      <c r="G100" s="73"/>
      <c r="H100" s="73"/>
      <c r="I100" s="73"/>
      <c r="J100" s="73"/>
    </row>
    <row r="101" spans="2:10">
      <c r="B101" s="73"/>
      <c r="C101" s="73"/>
      <c r="D101" s="73"/>
      <c r="E101" s="173"/>
      <c r="F101" s="73"/>
      <c r="G101" s="73"/>
      <c r="H101" s="73"/>
      <c r="I101" s="73"/>
      <c r="J101" s="73"/>
    </row>
    <row r="102" spans="2:10">
      <c r="B102" s="73"/>
      <c r="C102" s="73"/>
      <c r="D102" s="73"/>
      <c r="E102" s="173"/>
      <c r="F102" s="73"/>
      <c r="G102" s="73"/>
      <c r="H102" s="73"/>
      <c r="I102" s="73"/>
      <c r="J102" s="73"/>
    </row>
    <row r="103" spans="2:10">
      <c r="B103" s="73"/>
      <c r="C103" s="73"/>
      <c r="D103" s="73"/>
      <c r="E103" s="173"/>
      <c r="F103" s="73"/>
      <c r="G103" s="73"/>
      <c r="H103" s="73"/>
      <c r="I103" s="73"/>
      <c r="J103" s="73"/>
    </row>
    <row r="104" spans="2:10">
      <c r="B104" s="73"/>
      <c r="C104" s="73"/>
      <c r="D104" s="73"/>
      <c r="E104" s="173"/>
      <c r="F104" s="73"/>
      <c r="G104" s="73"/>
      <c r="H104" s="73"/>
      <c r="I104" s="73"/>
      <c r="J104" s="73"/>
    </row>
    <row r="105" spans="2:10">
      <c r="B105" s="73"/>
      <c r="C105" s="73"/>
      <c r="D105" s="73"/>
      <c r="E105" s="173"/>
      <c r="F105" s="73"/>
      <c r="G105" s="73"/>
      <c r="H105" s="73"/>
      <c r="I105" s="73"/>
      <c r="J105" s="73"/>
    </row>
    <row r="106" spans="2:10">
      <c r="B106" s="73"/>
      <c r="C106" s="73"/>
      <c r="D106" s="73"/>
      <c r="E106" s="173"/>
      <c r="F106" s="73"/>
      <c r="G106" s="73"/>
      <c r="H106" s="73"/>
      <c r="I106" s="73"/>
      <c r="J106" s="73"/>
    </row>
    <row r="107" spans="2:10">
      <c r="B107" s="73"/>
      <c r="C107" s="73"/>
      <c r="D107" s="73"/>
      <c r="E107" s="173"/>
      <c r="F107" s="73"/>
      <c r="G107" s="73"/>
      <c r="H107" s="73"/>
      <c r="I107" s="73"/>
      <c r="J107" s="73"/>
    </row>
    <row r="108" spans="2:10">
      <c r="B108" s="73"/>
      <c r="C108" s="73"/>
      <c r="D108" s="73"/>
      <c r="E108" s="173"/>
      <c r="F108" s="73"/>
      <c r="G108" s="73"/>
      <c r="H108" s="73"/>
      <c r="I108" s="73"/>
      <c r="J108" s="73"/>
    </row>
    <row r="109" spans="2:10">
      <c r="B109" s="73"/>
      <c r="C109" s="73"/>
      <c r="D109" s="73"/>
      <c r="E109" s="173"/>
      <c r="F109" s="73"/>
      <c r="G109" s="73"/>
      <c r="H109" s="73"/>
      <c r="I109" s="73"/>
      <c r="J109" s="73"/>
    </row>
    <row r="110" spans="2:10">
      <c r="B110" s="73"/>
      <c r="C110" s="73"/>
      <c r="D110" s="73"/>
      <c r="E110" s="173"/>
      <c r="F110" s="73"/>
      <c r="G110" s="73"/>
      <c r="H110" s="73"/>
      <c r="I110" s="73"/>
      <c r="J110" s="73"/>
    </row>
    <row r="111" spans="2:10">
      <c r="B111" s="73"/>
      <c r="C111" s="73"/>
      <c r="D111" s="73"/>
      <c r="E111" s="173"/>
      <c r="F111" s="73"/>
      <c r="G111" s="73"/>
      <c r="H111" s="73"/>
      <c r="I111" s="73"/>
      <c r="J111" s="73"/>
    </row>
    <row r="112" spans="2:10">
      <c r="B112" s="73"/>
      <c r="C112" s="73"/>
      <c r="D112" s="73"/>
      <c r="E112" s="173"/>
      <c r="F112" s="73"/>
      <c r="G112" s="73"/>
      <c r="H112" s="73"/>
      <c r="I112" s="73"/>
      <c r="J112" s="73"/>
    </row>
    <row r="113" spans="2:10">
      <c r="B113" s="73"/>
      <c r="C113" s="73"/>
      <c r="D113" s="73"/>
      <c r="E113" s="173"/>
      <c r="F113" s="73"/>
      <c r="G113" s="73"/>
      <c r="H113" s="73"/>
      <c r="I113" s="73"/>
      <c r="J113" s="73"/>
    </row>
    <row r="114" spans="2:10">
      <c r="B114" s="73"/>
      <c r="C114" s="73"/>
      <c r="D114" s="73"/>
      <c r="E114" s="173"/>
      <c r="F114" s="73"/>
      <c r="G114" s="73"/>
      <c r="H114" s="73"/>
      <c r="I114" s="73"/>
      <c r="J114" s="73"/>
    </row>
    <row r="115" spans="2:10">
      <c r="B115" s="73"/>
      <c r="C115" s="73"/>
      <c r="D115" s="73"/>
      <c r="E115" s="173"/>
      <c r="F115" s="73"/>
      <c r="G115" s="73"/>
      <c r="H115" s="73"/>
      <c r="I115" s="73"/>
      <c r="J115" s="73"/>
    </row>
    <row r="116" spans="2:10">
      <c r="B116" s="73"/>
      <c r="C116" s="73"/>
      <c r="D116" s="73"/>
      <c r="E116" s="173"/>
      <c r="F116" s="73"/>
      <c r="G116" s="73"/>
      <c r="H116" s="73"/>
      <c r="I116" s="73"/>
      <c r="J116" s="73"/>
    </row>
    <row r="117" spans="2:10">
      <c r="B117" s="73"/>
      <c r="C117" s="73"/>
      <c r="D117" s="73"/>
      <c r="E117" s="173"/>
      <c r="F117" s="73"/>
      <c r="G117" s="73"/>
      <c r="H117" s="73"/>
      <c r="I117" s="73"/>
      <c r="J117" s="73"/>
    </row>
    <row r="118" spans="2:10">
      <c r="B118" s="73"/>
      <c r="C118" s="73"/>
      <c r="D118" s="73"/>
      <c r="E118" s="173"/>
      <c r="F118" s="73"/>
      <c r="G118" s="73"/>
      <c r="H118" s="73"/>
      <c r="I118" s="73"/>
      <c r="J118" s="73"/>
    </row>
    <row r="119" spans="2:10">
      <c r="B119" s="73"/>
      <c r="C119" s="73"/>
      <c r="D119" s="73"/>
      <c r="E119" s="173"/>
      <c r="F119" s="73"/>
      <c r="G119" s="73"/>
      <c r="H119" s="73"/>
      <c r="I119" s="73"/>
      <c r="J119" s="73"/>
    </row>
    <row r="120" spans="2:10">
      <c r="B120" s="73"/>
      <c r="C120" s="73"/>
      <c r="D120" s="73"/>
      <c r="E120" s="173"/>
      <c r="F120" s="73"/>
      <c r="G120" s="73"/>
      <c r="H120" s="73"/>
      <c r="I120" s="73"/>
      <c r="J120" s="73"/>
    </row>
    <row r="121" spans="2:10">
      <c r="B121" s="73"/>
      <c r="C121" s="73"/>
      <c r="D121" s="73"/>
      <c r="E121" s="173"/>
      <c r="F121" s="73"/>
      <c r="G121" s="73"/>
      <c r="H121" s="73"/>
      <c r="I121" s="73"/>
      <c r="J121" s="73"/>
    </row>
    <row r="122" spans="2:10">
      <c r="B122" s="73"/>
      <c r="C122" s="73"/>
      <c r="D122" s="73"/>
      <c r="E122" s="173"/>
      <c r="F122" s="73"/>
      <c r="G122" s="73"/>
      <c r="H122" s="73"/>
      <c r="I122" s="73"/>
      <c r="J122" s="73"/>
    </row>
    <row r="123" spans="2:10">
      <c r="B123" s="73"/>
      <c r="C123" s="73"/>
      <c r="D123" s="73"/>
      <c r="E123" s="173"/>
      <c r="F123" s="73"/>
      <c r="G123" s="73"/>
      <c r="H123" s="73"/>
      <c r="I123" s="73"/>
      <c r="J123" s="73"/>
    </row>
    <row r="124" spans="2:10">
      <c r="B124" s="73"/>
      <c r="C124" s="73"/>
      <c r="D124" s="73"/>
      <c r="E124" s="173"/>
      <c r="F124" s="73"/>
      <c r="G124" s="73"/>
      <c r="H124" s="73"/>
      <c r="I124" s="73"/>
      <c r="J124" s="73"/>
    </row>
    <row r="125" spans="2:10">
      <c r="B125" s="73"/>
      <c r="C125" s="73"/>
      <c r="D125" s="73"/>
      <c r="E125" s="173"/>
      <c r="F125" s="73"/>
      <c r="G125" s="73"/>
      <c r="H125" s="73"/>
      <c r="I125" s="73"/>
      <c r="J125" s="73"/>
    </row>
    <row r="126" spans="2:10">
      <c r="B126" s="73"/>
      <c r="C126" s="73"/>
      <c r="D126" s="73"/>
      <c r="E126" s="173"/>
      <c r="F126" s="73"/>
      <c r="G126" s="73"/>
      <c r="H126" s="73"/>
      <c r="I126" s="73"/>
      <c r="J126" s="73"/>
    </row>
    <row r="127" spans="2:10">
      <c r="B127" s="73"/>
      <c r="C127" s="73"/>
      <c r="D127" s="73"/>
      <c r="E127" s="173"/>
      <c r="F127" s="73"/>
      <c r="G127" s="73"/>
      <c r="H127" s="73"/>
      <c r="I127" s="73"/>
      <c r="J127" s="73"/>
    </row>
    <row r="128" spans="2:10">
      <c r="B128" s="73"/>
      <c r="C128" s="73"/>
      <c r="D128" s="73"/>
      <c r="E128" s="173"/>
      <c r="F128" s="73"/>
      <c r="G128" s="73"/>
      <c r="H128" s="73"/>
      <c r="I128" s="73"/>
      <c r="J128" s="73"/>
    </row>
    <row r="129" spans="2:10">
      <c r="B129" s="73"/>
      <c r="C129" s="73"/>
      <c r="D129" s="73"/>
      <c r="E129" s="173"/>
      <c r="F129" s="73"/>
      <c r="G129" s="73"/>
      <c r="H129" s="73"/>
      <c r="I129" s="73"/>
      <c r="J129" s="73"/>
    </row>
    <row r="130" spans="2:10">
      <c r="B130" s="73"/>
      <c r="C130" s="73"/>
      <c r="D130" s="73"/>
      <c r="E130" s="173"/>
      <c r="F130" s="73"/>
      <c r="G130" s="73"/>
      <c r="H130" s="73"/>
      <c r="I130" s="73"/>
      <c r="J130" s="73"/>
    </row>
    <row r="131" spans="2:10">
      <c r="B131" s="73"/>
      <c r="C131" s="73"/>
      <c r="D131" s="73"/>
      <c r="E131" s="173"/>
      <c r="F131" s="73"/>
      <c r="G131" s="73"/>
      <c r="H131" s="73"/>
      <c r="I131" s="73"/>
      <c r="J131" s="73"/>
    </row>
    <row r="132" spans="2:10">
      <c r="B132" s="73"/>
      <c r="C132" s="73"/>
      <c r="D132" s="73"/>
      <c r="E132" s="173"/>
      <c r="F132" s="73"/>
      <c r="G132" s="73"/>
      <c r="H132" s="73"/>
      <c r="I132" s="73"/>
      <c r="J132" s="73"/>
    </row>
    <row r="133" spans="2:10">
      <c r="B133" s="73"/>
      <c r="C133" s="73"/>
      <c r="D133" s="73"/>
      <c r="E133" s="173"/>
      <c r="F133" s="73"/>
      <c r="G133" s="73"/>
      <c r="H133" s="73"/>
      <c r="I133" s="73"/>
      <c r="J133" s="73"/>
    </row>
    <row r="134" spans="2:10">
      <c r="B134" s="73"/>
      <c r="C134" s="73"/>
      <c r="D134" s="73"/>
      <c r="E134" s="173"/>
      <c r="F134" s="73"/>
      <c r="G134" s="73"/>
      <c r="H134" s="73"/>
      <c r="I134" s="73"/>
      <c r="J134" s="73"/>
    </row>
    <row r="135" spans="2:10">
      <c r="B135" s="73"/>
      <c r="C135" s="73"/>
      <c r="D135" s="73"/>
      <c r="E135" s="173"/>
      <c r="F135" s="73"/>
      <c r="G135" s="73"/>
      <c r="H135" s="73"/>
      <c r="I135" s="73"/>
      <c r="J135" s="73"/>
    </row>
    <row r="136" spans="2:10">
      <c r="B136" s="73"/>
      <c r="C136" s="73"/>
      <c r="D136" s="73"/>
      <c r="E136" s="173"/>
      <c r="F136" s="73"/>
      <c r="G136" s="73"/>
      <c r="H136" s="73"/>
      <c r="I136" s="73"/>
      <c r="J136" s="73"/>
    </row>
    <row r="137" spans="2:10">
      <c r="B137" s="73"/>
      <c r="C137" s="73"/>
      <c r="D137" s="73"/>
      <c r="E137" s="173"/>
      <c r="F137" s="73"/>
      <c r="G137" s="73"/>
      <c r="H137" s="73"/>
      <c r="I137" s="73"/>
      <c r="J137" s="73"/>
    </row>
    <row r="138" spans="2:10">
      <c r="B138" s="73"/>
      <c r="C138" s="73"/>
      <c r="D138" s="73"/>
      <c r="E138" s="173"/>
      <c r="F138" s="73"/>
      <c r="G138" s="73"/>
      <c r="H138" s="73"/>
      <c r="I138" s="73"/>
      <c r="J138" s="73"/>
    </row>
    <row r="139" spans="2:10">
      <c r="B139" s="73"/>
      <c r="C139" s="73"/>
      <c r="D139" s="73"/>
      <c r="E139" s="173"/>
      <c r="F139" s="73"/>
      <c r="G139" s="73"/>
      <c r="H139" s="73"/>
      <c r="I139" s="73"/>
      <c r="J139" s="73"/>
    </row>
    <row r="140" spans="2:10">
      <c r="B140" s="73"/>
      <c r="C140" s="73"/>
      <c r="D140" s="73"/>
      <c r="E140" s="173"/>
      <c r="F140" s="73"/>
      <c r="G140" s="73"/>
      <c r="H140" s="73"/>
      <c r="I140" s="73"/>
      <c r="J140" s="73"/>
    </row>
    <row r="141" spans="2:10">
      <c r="B141" s="73"/>
      <c r="C141" s="73"/>
      <c r="D141" s="73"/>
      <c r="E141" s="173"/>
      <c r="F141" s="73"/>
      <c r="G141" s="73"/>
      <c r="H141" s="73"/>
      <c r="I141" s="73"/>
      <c r="J141" s="73"/>
    </row>
    <row r="142" spans="2:10">
      <c r="B142" s="73"/>
      <c r="C142" s="73"/>
      <c r="D142" s="73"/>
      <c r="E142" s="173"/>
      <c r="F142" s="73"/>
      <c r="G142" s="73"/>
      <c r="H142" s="73"/>
      <c r="I142" s="73"/>
      <c r="J142" s="73"/>
    </row>
    <row r="143" spans="2:10">
      <c r="B143" s="73"/>
      <c r="C143" s="73"/>
      <c r="D143" s="73"/>
      <c r="E143" s="173"/>
      <c r="F143" s="73"/>
      <c r="G143" s="73"/>
      <c r="H143" s="73"/>
      <c r="I143" s="73"/>
      <c r="J143" s="73"/>
    </row>
    <row r="144" spans="2:10">
      <c r="B144" s="73"/>
      <c r="C144" s="73"/>
      <c r="D144" s="73"/>
      <c r="E144" s="173"/>
      <c r="F144" s="73"/>
      <c r="G144" s="73"/>
      <c r="H144" s="73"/>
      <c r="I144" s="73"/>
      <c r="J144" s="73"/>
    </row>
    <row r="145" spans="2:10">
      <c r="B145" s="73"/>
      <c r="C145" s="73"/>
      <c r="D145" s="73"/>
      <c r="E145" s="173"/>
      <c r="F145" s="73"/>
      <c r="G145" s="73"/>
      <c r="H145" s="73"/>
      <c r="I145" s="73"/>
      <c r="J145" s="73"/>
    </row>
    <row r="146" spans="2:10">
      <c r="B146" s="73"/>
      <c r="C146" s="73"/>
      <c r="D146" s="73"/>
      <c r="E146" s="173"/>
      <c r="F146" s="73"/>
      <c r="G146" s="73"/>
      <c r="H146" s="73"/>
      <c r="I146" s="73"/>
      <c r="J146" s="73"/>
    </row>
    <row r="147" spans="2:10">
      <c r="B147" s="73"/>
      <c r="C147" s="73"/>
      <c r="D147" s="73"/>
      <c r="E147" s="173"/>
      <c r="F147" s="73"/>
      <c r="G147" s="73"/>
      <c r="H147" s="73"/>
      <c r="I147" s="73"/>
      <c r="J147" s="73"/>
    </row>
    <row r="148" spans="2:10">
      <c r="B148" s="73"/>
      <c r="C148" s="73"/>
      <c r="D148" s="73"/>
      <c r="E148" s="173"/>
      <c r="F148" s="73"/>
      <c r="G148" s="73"/>
      <c r="H148" s="73"/>
      <c r="I148" s="73"/>
      <c r="J148" s="73"/>
    </row>
    <row r="149" spans="2:10">
      <c r="B149" s="73"/>
      <c r="C149" s="73"/>
      <c r="D149" s="73"/>
      <c r="E149" s="173"/>
      <c r="F149" s="73"/>
      <c r="G149" s="73"/>
      <c r="H149" s="73"/>
      <c r="I149" s="73"/>
      <c r="J149" s="73"/>
    </row>
    <row r="150" spans="2:10">
      <c r="B150" s="73"/>
      <c r="C150" s="73"/>
      <c r="D150" s="73"/>
      <c r="E150" s="173"/>
      <c r="F150" s="73"/>
      <c r="G150" s="73"/>
      <c r="H150" s="73"/>
      <c r="I150" s="73"/>
      <c r="J150" s="73"/>
    </row>
    <row r="151" spans="2:10">
      <c r="B151" s="73"/>
      <c r="C151" s="73"/>
      <c r="D151" s="73"/>
      <c r="E151" s="173"/>
      <c r="F151" s="73"/>
      <c r="G151" s="73"/>
      <c r="H151" s="73"/>
      <c r="I151" s="73"/>
      <c r="J151" s="73"/>
    </row>
    <row r="152" spans="2:10">
      <c r="B152" s="73"/>
      <c r="C152" s="73"/>
      <c r="D152" s="73"/>
      <c r="E152" s="173"/>
      <c r="F152" s="73"/>
      <c r="G152" s="73"/>
      <c r="H152" s="73"/>
      <c r="I152" s="73"/>
      <c r="J152" s="73"/>
    </row>
    <row r="153" spans="2:10">
      <c r="B153" s="73"/>
      <c r="C153" s="73"/>
      <c r="D153" s="73"/>
      <c r="E153" s="173"/>
      <c r="F153" s="73"/>
      <c r="G153" s="73"/>
      <c r="H153" s="73"/>
      <c r="I153" s="73"/>
      <c r="J153" s="73"/>
    </row>
    <row r="154" spans="2:10">
      <c r="B154" s="73"/>
      <c r="C154" s="73"/>
      <c r="D154" s="73"/>
      <c r="E154" s="173"/>
      <c r="F154" s="73"/>
      <c r="G154" s="73"/>
      <c r="H154" s="73"/>
      <c r="I154" s="73"/>
      <c r="J154" s="73"/>
    </row>
    <row r="155" spans="2:10">
      <c r="B155" s="73"/>
      <c r="C155" s="73"/>
      <c r="D155" s="73"/>
      <c r="E155" s="173"/>
      <c r="F155" s="73"/>
      <c r="G155" s="73"/>
      <c r="H155" s="73"/>
      <c r="I155" s="73"/>
      <c r="J155" s="73"/>
    </row>
    <row r="156" spans="2:10">
      <c r="B156" s="73"/>
      <c r="C156" s="73"/>
      <c r="D156" s="73"/>
      <c r="E156" s="173"/>
      <c r="F156" s="73"/>
      <c r="G156" s="73"/>
      <c r="H156" s="73"/>
      <c r="I156" s="73"/>
      <c r="J156" s="73"/>
    </row>
    <row r="157" spans="2:10">
      <c r="B157" s="73"/>
      <c r="C157" s="73"/>
      <c r="D157" s="73"/>
      <c r="E157" s="173"/>
      <c r="F157" s="73"/>
      <c r="G157" s="73"/>
      <c r="H157" s="73"/>
      <c r="I157" s="73"/>
      <c r="J157" s="73"/>
    </row>
    <row r="158" spans="2:10">
      <c r="B158" s="73"/>
      <c r="C158" s="73"/>
      <c r="D158" s="73"/>
      <c r="E158" s="173"/>
      <c r="F158" s="73"/>
      <c r="G158" s="73"/>
      <c r="H158" s="73"/>
      <c r="I158" s="73"/>
      <c r="J158" s="73"/>
    </row>
    <row r="159" spans="2:10">
      <c r="B159" s="73"/>
      <c r="C159" s="73"/>
      <c r="D159" s="73"/>
      <c r="E159" s="173"/>
      <c r="F159" s="73"/>
      <c r="G159" s="73"/>
      <c r="H159" s="73"/>
      <c r="I159" s="73"/>
      <c r="J159" s="73"/>
    </row>
    <row r="160" spans="2:10">
      <c r="B160" s="73"/>
      <c r="C160" s="73"/>
      <c r="D160" s="73"/>
      <c r="E160" s="173"/>
      <c r="F160" s="73"/>
      <c r="G160" s="73"/>
      <c r="H160" s="73"/>
      <c r="I160" s="73"/>
      <c r="J160" s="73"/>
    </row>
    <row r="161" spans="2:10">
      <c r="B161" s="73"/>
      <c r="C161" s="73"/>
      <c r="D161" s="73"/>
      <c r="E161" s="173"/>
      <c r="F161" s="73"/>
      <c r="G161" s="73"/>
      <c r="H161" s="73"/>
      <c r="I161" s="73"/>
      <c r="J161" s="73"/>
    </row>
    <row r="162" spans="2:10">
      <c r="B162" s="73"/>
      <c r="C162" s="73"/>
      <c r="D162" s="73"/>
      <c r="E162" s="173"/>
      <c r="F162" s="73"/>
      <c r="G162" s="73"/>
      <c r="H162" s="73"/>
      <c r="I162" s="73"/>
      <c r="J162" s="73"/>
    </row>
    <row r="163" spans="2:10">
      <c r="B163" s="73"/>
      <c r="C163" s="73"/>
      <c r="D163" s="73"/>
      <c r="E163" s="173"/>
      <c r="F163" s="73"/>
      <c r="G163" s="73"/>
      <c r="H163" s="73"/>
      <c r="I163" s="73"/>
      <c r="J163" s="73"/>
    </row>
    <row r="164" spans="2:10">
      <c r="B164" s="73"/>
      <c r="C164" s="73"/>
      <c r="D164" s="73"/>
      <c r="E164" s="173"/>
      <c r="F164" s="73"/>
      <c r="G164" s="73"/>
      <c r="H164" s="73"/>
      <c r="I164" s="73"/>
      <c r="J164" s="73"/>
    </row>
    <row r="165" spans="2:10">
      <c r="B165" s="73"/>
      <c r="C165" s="73"/>
      <c r="D165" s="73"/>
      <c r="E165" s="173"/>
      <c r="F165" s="73"/>
      <c r="G165" s="73"/>
      <c r="H165" s="73"/>
      <c r="I165" s="73"/>
      <c r="J165" s="73"/>
    </row>
    <row r="166" spans="2:10">
      <c r="B166" s="73"/>
      <c r="C166" s="73"/>
      <c r="D166" s="73"/>
      <c r="E166" s="173"/>
      <c r="F166" s="73"/>
      <c r="G166" s="73"/>
      <c r="H166" s="73"/>
      <c r="I166" s="73"/>
      <c r="J166" s="73"/>
    </row>
    <row r="167" spans="2:10">
      <c r="B167" s="73"/>
      <c r="C167" s="73"/>
      <c r="D167" s="73"/>
      <c r="E167" s="173"/>
      <c r="F167" s="73"/>
      <c r="G167" s="73"/>
      <c r="H167" s="73"/>
      <c r="I167" s="73"/>
      <c r="J167" s="73"/>
    </row>
    <row r="168" spans="2:10">
      <c r="B168" s="73"/>
      <c r="C168" s="73"/>
      <c r="D168" s="73"/>
      <c r="E168" s="173"/>
      <c r="F168" s="73"/>
      <c r="G168" s="73"/>
      <c r="H168" s="73"/>
      <c r="I168" s="73"/>
      <c r="J168" s="73"/>
    </row>
    <row r="169" spans="2:10">
      <c r="B169" s="73"/>
      <c r="C169" s="73"/>
      <c r="D169" s="73"/>
      <c r="E169" s="173"/>
      <c r="F169" s="73"/>
      <c r="G169" s="73"/>
      <c r="H169" s="73"/>
      <c r="I169" s="73"/>
      <c r="J169" s="73"/>
    </row>
    <row r="170" spans="2:10">
      <c r="B170" s="73"/>
      <c r="C170" s="73"/>
      <c r="D170" s="73"/>
      <c r="E170" s="173"/>
      <c r="F170" s="73"/>
      <c r="G170" s="73"/>
      <c r="H170" s="73"/>
      <c r="I170" s="73"/>
      <c r="J170" s="73"/>
    </row>
    <row r="171" spans="2:10">
      <c r="B171" s="73"/>
      <c r="C171" s="73"/>
      <c r="D171" s="73"/>
      <c r="E171" s="173"/>
      <c r="F171" s="73"/>
      <c r="G171" s="73"/>
      <c r="H171" s="73"/>
      <c r="I171" s="73"/>
      <c r="J171" s="73"/>
    </row>
    <row r="172" spans="2:10">
      <c r="B172" s="73"/>
      <c r="C172" s="73"/>
      <c r="D172" s="73"/>
      <c r="E172" s="173"/>
      <c r="F172" s="73"/>
      <c r="G172" s="73"/>
      <c r="H172" s="73"/>
      <c r="I172" s="73"/>
      <c r="J172" s="73"/>
    </row>
    <row r="173" spans="2:10">
      <c r="B173" s="73"/>
      <c r="C173" s="73"/>
      <c r="D173" s="73"/>
      <c r="E173" s="173"/>
      <c r="F173" s="73"/>
      <c r="G173" s="73"/>
      <c r="H173" s="73"/>
      <c r="I173" s="73"/>
      <c r="J173" s="73"/>
    </row>
    <row r="174" spans="2:10">
      <c r="B174" s="73"/>
      <c r="C174" s="73"/>
      <c r="D174" s="73"/>
      <c r="E174" s="173"/>
      <c r="F174" s="73"/>
      <c r="G174" s="73"/>
      <c r="H174" s="73"/>
      <c r="I174" s="73"/>
      <c r="J174" s="73"/>
    </row>
    <row r="175" spans="2:10">
      <c r="B175" s="73"/>
      <c r="C175" s="73"/>
      <c r="D175" s="73"/>
      <c r="E175" s="173"/>
      <c r="F175" s="73"/>
      <c r="G175" s="73"/>
      <c r="H175" s="73"/>
      <c r="I175" s="73"/>
      <c r="J175" s="73"/>
    </row>
    <row r="176" spans="2:10">
      <c r="B176" s="73"/>
      <c r="C176" s="73"/>
      <c r="D176" s="73"/>
      <c r="E176" s="173"/>
      <c r="F176" s="73"/>
      <c r="G176" s="73"/>
      <c r="H176" s="73"/>
      <c r="I176" s="73"/>
      <c r="J176" s="73"/>
    </row>
    <row r="177" spans="2:10">
      <c r="B177" s="73"/>
      <c r="C177" s="73"/>
      <c r="D177" s="73"/>
      <c r="E177" s="173"/>
      <c r="F177" s="73"/>
      <c r="G177" s="73"/>
      <c r="H177" s="73"/>
      <c r="I177" s="73"/>
      <c r="J177" s="73"/>
    </row>
    <row r="178" spans="2:10">
      <c r="B178" s="73"/>
      <c r="C178" s="73"/>
      <c r="D178" s="73"/>
      <c r="E178" s="173"/>
      <c r="F178" s="73"/>
      <c r="G178" s="73"/>
      <c r="H178" s="73"/>
      <c r="I178" s="73"/>
      <c r="J178" s="73"/>
    </row>
    <row r="179" spans="2:10">
      <c r="B179" s="73"/>
      <c r="C179" s="73"/>
      <c r="D179" s="73"/>
      <c r="E179" s="173"/>
      <c r="F179" s="73"/>
      <c r="G179" s="73"/>
      <c r="H179" s="73"/>
      <c r="I179" s="73"/>
      <c r="J179" s="73"/>
    </row>
    <row r="180" spans="2:10">
      <c r="B180" s="73"/>
      <c r="C180" s="73"/>
      <c r="D180" s="73"/>
      <c r="E180" s="173"/>
      <c r="F180" s="73"/>
      <c r="G180" s="73"/>
      <c r="H180" s="73"/>
      <c r="I180" s="73"/>
      <c r="J180" s="73"/>
    </row>
    <row r="181" spans="2:10">
      <c r="B181" s="73"/>
      <c r="C181" s="73"/>
      <c r="D181" s="73"/>
      <c r="E181" s="173"/>
      <c r="F181" s="73"/>
      <c r="G181" s="73"/>
      <c r="H181" s="73"/>
      <c r="I181" s="73"/>
      <c r="J181" s="73"/>
    </row>
    <row r="182" spans="2:10">
      <c r="B182" s="73"/>
      <c r="C182" s="73"/>
      <c r="D182" s="73"/>
      <c r="E182" s="173"/>
      <c r="F182" s="73"/>
      <c r="G182" s="73"/>
      <c r="H182" s="73"/>
      <c r="I182" s="73"/>
      <c r="J182" s="73"/>
    </row>
    <row r="183" spans="2:10">
      <c r="B183" s="73"/>
      <c r="C183" s="73"/>
      <c r="D183" s="73"/>
      <c r="E183" s="173"/>
      <c r="F183" s="73"/>
      <c r="G183" s="73"/>
      <c r="H183" s="73"/>
      <c r="I183" s="73"/>
      <c r="J183" s="73"/>
    </row>
    <row r="184" spans="2:10">
      <c r="B184" s="73"/>
      <c r="C184" s="73"/>
      <c r="D184" s="73"/>
      <c r="E184" s="173"/>
      <c r="F184" s="73"/>
      <c r="G184" s="73"/>
      <c r="H184" s="73"/>
      <c r="I184" s="73"/>
      <c r="J184" s="73"/>
    </row>
    <row r="185" spans="2:10">
      <c r="B185" s="73"/>
      <c r="C185" s="73"/>
      <c r="D185" s="73"/>
      <c r="E185" s="173"/>
      <c r="F185" s="73"/>
      <c r="G185" s="73"/>
      <c r="H185" s="73"/>
      <c r="I185" s="73"/>
      <c r="J185" s="73"/>
    </row>
    <row r="186" spans="2:10">
      <c r="B186" s="73"/>
      <c r="C186" s="73"/>
      <c r="D186" s="73"/>
      <c r="E186" s="173"/>
      <c r="F186" s="73"/>
      <c r="G186" s="73"/>
      <c r="H186" s="73"/>
      <c r="I186" s="73"/>
      <c r="J186" s="73"/>
    </row>
    <row r="187" spans="2:10">
      <c r="B187" s="73"/>
      <c r="C187" s="73"/>
      <c r="D187" s="73"/>
      <c r="E187" s="173"/>
      <c r="F187" s="73"/>
      <c r="G187" s="73"/>
      <c r="H187" s="73"/>
      <c r="I187" s="73"/>
      <c r="J187" s="73"/>
    </row>
    <row r="188" spans="2:10">
      <c r="B188" s="73"/>
      <c r="C188" s="73"/>
      <c r="D188" s="73"/>
      <c r="E188" s="173"/>
      <c r="F188" s="73"/>
      <c r="G188" s="73"/>
      <c r="H188" s="73"/>
      <c r="I188" s="73"/>
      <c r="J188" s="73"/>
    </row>
    <row r="189" spans="2:10">
      <c r="B189" s="73"/>
      <c r="C189" s="73"/>
      <c r="D189" s="73"/>
      <c r="E189" s="173"/>
      <c r="F189" s="73"/>
      <c r="G189" s="73"/>
      <c r="H189" s="73"/>
      <c r="I189" s="73"/>
      <c r="J189" s="73"/>
    </row>
    <row r="190" spans="2:10">
      <c r="B190" s="73"/>
      <c r="C190" s="73"/>
      <c r="D190" s="73"/>
      <c r="E190" s="173"/>
      <c r="F190" s="73"/>
      <c r="G190" s="73"/>
      <c r="H190" s="73"/>
      <c r="I190" s="73"/>
      <c r="J190" s="73"/>
    </row>
    <row r="191" spans="2:10">
      <c r="B191" s="73"/>
      <c r="C191" s="73"/>
      <c r="D191" s="73"/>
      <c r="E191" s="173"/>
      <c r="F191" s="73"/>
      <c r="G191" s="73"/>
      <c r="H191" s="73"/>
      <c r="I191" s="73"/>
      <c r="J191" s="73"/>
    </row>
    <row r="192" spans="2:10">
      <c r="B192" s="73"/>
      <c r="C192" s="73"/>
      <c r="D192" s="73"/>
      <c r="E192" s="173"/>
      <c r="F192" s="73"/>
      <c r="G192" s="73"/>
      <c r="H192" s="73"/>
      <c r="I192" s="73"/>
      <c r="J192" s="73"/>
    </row>
    <row r="193" spans="2:10">
      <c r="B193" s="73"/>
      <c r="C193" s="73"/>
      <c r="D193" s="73"/>
      <c r="E193" s="173"/>
      <c r="F193" s="73"/>
      <c r="G193" s="73"/>
      <c r="H193" s="73"/>
      <c r="I193" s="73"/>
      <c r="J193" s="73"/>
    </row>
    <row r="194" spans="2:10">
      <c r="B194" s="73"/>
      <c r="C194" s="73"/>
      <c r="D194" s="73"/>
      <c r="E194" s="173"/>
      <c r="F194" s="73"/>
      <c r="G194" s="73"/>
      <c r="H194" s="73"/>
      <c r="I194" s="73"/>
      <c r="J194" s="73"/>
    </row>
    <row r="195" spans="2:10">
      <c r="B195" s="73"/>
      <c r="C195" s="73"/>
      <c r="D195" s="73"/>
      <c r="E195" s="173"/>
      <c r="F195" s="73"/>
      <c r="G195" s="73"/>
      <c r="H195" s="73"/>
      <c r="I195" s="73"/>
      <c r="J195" s="73"/>
    </row>
    <row r="196" spans="2:10">
      <c r="B196" s="73"/>
      <c r="C196" s="73"/>
      <c r="D196" s="73"/>
      <c r="E196" s="173"/>
      <c r="F196" s="73"/>
      <c r="G196" s="73"/>
      <c r="H196" s="73"/>
      <c r="I196" s="73"/>
      <c r="J196" s="73"/>
    </row>
    <row r="197" spans="2:10">
      <c r="B197" s="73"/>
      <c r="C197" s="73"/>
      <c r="D197" s="73"/>
      <c r="E197" s="173"/>
      <c r="F197" s="73"/>
      <c r="G197" s="73"/>
      <c r="H197" s="73"/>
      <c r="I197" s="73"/>
      <c r="J197" s="73"/>
    </row>
    <row r="198" spans="2:10">
      <c r="B198" s="73"/>
      <c r="C198" s="73"/>
      <c r="D198" s="73"/>
      <c r="E198" s="173"/>
      <c r="F198" s="73"/>
      <c r="G198" s="73"/>
      <c r="H198" s="73"/>
      <c r="I198" s="73"/>
      <c r="J198" s="73"/>
    </row>
    <row r="199" spans="2:10">
      <c r="B199" s="73"/>
      <c r="C199" s="73"/>
      <c r="D199" s="73"/>
      <c r="E199" s="173"/>
      <c r="F199" s="73"/>
      <c r="G199" s="73"/>
      <c r="H199" s="73"/>
      <c r="I199" s="73"/>
      <c r="J199" s="73"/>
    </row>
    <row r="200" spans="2:10">
      <c r="B200" s="73"/>
      <c r="C200" s="73"/>
      <c r="D200" s="73"/>
      <c r="E200" s="173"/>
      <c r="F200" s="73"/>
      <c r="G200" s="73"/>
      <c r="H200" s="73"/>
      <c r="I200" s="73"/>
      <c r="J200" s="73"/>
    </row>
    <row r="201" spans="2:10">
      <c r="B201" s="73"/>
      <c r="C201" s="73"/>
      <c r="D201" s="73"/>
      <c r="E201" s="173"/>
      <c r="F201" s="73"/>
      <c r="G201" s="73"/>
      <c r="H201" s="73"/>
      <c r="I201" s="73"/>
      <c r="J201" s="73"/>
    </row>
    <row r="202" spans="2:10">
      <c r="B202" s="73"/>
      <c r="C202" s="73"/>
      <c r="D202" s="73"/>
      <c r="E202" s="173"/>
      <c r="F202" s="73"/>
      <c r="G202" s="73"/>
      <c r="H202" s="73"/>
      <c r="I202" s="73"/>
      <c r="J202" s="73"/>
    </row>
    <row r="203" spans="2:10">
      <c r="B203" s="73"/>
      <c r="C203" s="73"/>
      <c r="D203" s="73"/>
      <c r="E203" s="173"/>
      <c r="F203" s="73"/>
      <c r="G203" s="73"/>
      <c r="H203" s="73"/>
      <c r="I203" s="73"/>
      <c r="J203" s="73"/>
    </row>
    <row r="204" spans="2:10">
      <c r="B204" s="73"/>
      <c r="C204" s="73"/>
      <c r="D204" s="73"/>
      <c r="E204" s="173"/>
      <c r="F204" s="73"/>
      <c r="G204" s="73"/>
      <c r="H204" s="73"/>
      <c r="I204" s="73"/>
      <c r="J204" s="73"/>
    </row>
    <row r="205" spans="2:10">
      <c r="B205" s="73"/>
      <c r="C205" s="73"/>
      <c r="D205" s="73"/>
      <c r="E205" s="173"/>
      <c r="F205" s="73"/>
      <c r="G205" s="73"/>
      <c r="H205" s="73"/>
      <c r="I205" s="73"/>
      <c r="J205" s="73"/>
    </row>
    <row r="206" spans="2:10">
      <c r="B206" s="73"/>
      <c r="C206" s="73"/>
      <c r="D206" s="73"/>
      <c r="E206" s="173"/>
      <c r="F206" s="73"/>
      <c r="G206" s="73"/>
      <c r="H206" s="73"/>
      <c r="I206" s="73"/>
      <c r="J206" s="73"/>
    </row>
    <row r="207" spans="2:10">
      <c r="B207" s="73"/>
      <c r="C207" s="73"/>
      <c r="D207" s="73"/>
      <c r="E207" s="173"/>
      <c r="F207" s="73"/>
      <c r="G207" s="73"/>
      <c r="H207" s="73"/>
      <c r="I207" s="73"/>
      <c r="J207" s="73"/>
    </row>
    <row r="208" spans="2:10">
      <c r="B208" s="73"/>
      <c r="C208" s="73"/>
      <c r="D208" s="73"/>
      <c r="E208" s="173"/>
      <c r="F208" s="73"/>
      <c r="G208" s="73"/>
      <c r="H208" s="73"/>
      <c r="I208" s="73"/>
      <c r="J208" s="73"/>
    </row>
    <row r="209" spans="2:10">
      <c r="B209" s="73"/>
      <c r="C209" s="73"/>
      <c r="D209" s="73"/>
      <c r="E209" s="173"/>
      <c r="F209" s="73"/>
      <c r="G209" s="73"/>
      <c r="H209" s="73"/>
      <c r="I209" s="73"/>
      <c r="J209" s="73"/>
    </row>
    <row r="210" spans="2:10">
      <c r="B210" s="73"/>
      <c r="C210" s="73"/>
      <c r="D210" s="73"/>
      <c r="E210" s="173"/>
      <c r="F210" s="73"/>
      <c r="G210" s="73"/>
      <c r="H210" s="73"/>
      <c r="I210" s="73"/>
      <c r="J210" s="73"/>
    </row>
    <row r="211" spans="2:10">
      <c r="B211" s="73"/>
      <c r="C211" s="73"/>
      <c r="D211" s="73"/>
      <c r="E211" s="173"/>
      <c r="F211" s="73"/>
      <c r="G211" s="73"/>
      <c r="H211" s="73"/>
      <c r="I211" s="73"/>
      <c r="J211" s="73"/>
    </row>
    <row r="212" spans="2:10">
      <c r="B212" s="73"/>
      <c r="C212" s="73"/>
      <c r="D212" s="73"/>
      <c r="E212" s="173"/>
      <c r="F212" s="73"/>
      <c r="G212" s="73"/>
      <c r="H212" s="73"/>
      <c r="I212" s="73"/>
      <c r="J212" s="73"/>
    </row>
    <row r="213" spans="2:10">
      <c r="B213" s="73"/>
      <c r="C213" s="73"/>
      <c r="D213" s="73"/>
      <c r="E213" s="173"/>
      <c r="F213" s="73"/>
      <c r="G213" s="73"/>
      <c r="H213" s="73"/>
      <c r="I213" s="73"/>
      <c r="J213" s="73"/>
    </row>
    <row r="214" spans="2:10">
      <c r="B214" s="73"/>
      <c r="C214" s="73"/>
      <c r="D214" s="73"/>
      <c r="E214" s="173"/>
      <c r="F214" s="73"/>
      <c r="G214" s="73"/>
      <c r="H214" s="73"/>
      <c r="I214" s="73"/>
      <c r="J214" s="73"/>
    </row>
    <row r="215" spans="2:10">
      <c r="B215" s="73"/>
      <c r="C215" s="73"/>
      <c r="D215" s="73"/>
      <c r="E215" s="173"/>
      <c r="F215" s="73"/>
      <c r="G215" s="73"/>
      <c r="H215" s="73"/>
      <c r="I215" s="73"/>
      <c r="J215" s="73"/>
    </row>
    <row r="216" spans="2:10">
      <c r="B216" s="73"/>
      <c r="C216" s="73"/>
      <c r="D216" s="73"/>
      <c r="E216" s="173"/>
      <c r="F216" s="73"/>
      <c r="G216" s="73"/>
      <c r="H216" s="73"/>
      <c r="I216" s="73"/>
      <c r="J216" s="73"/>
    </row>
    <row r="217" spans="2:10">
      <c r="B217" s="73"/>
      <c r="C217" s="73"/>
      <c r="D217" s="73"/>
      <c r="E217" s="173"/>
      <c r="F217" s="73"/>
      <c r="G217" s="73"/>
      <c r="H217" s="73"/>
      <c r="I217" s="73"/>
      <c r="J217" s="73"/>
    </row>
    <row r="218" spans="2:10">
      <c r="B218" s="73"/>
      <c r="C218" s="73"/>
      <c r="D218" s="73"/>
      <c r="E218" s="173"/>
      <c r="F218" s="73"/>
      <c r="G218" s="73"/>
      <c r="H218" s="73"/>
      <c r="I218" s="73"/>
      <c r="J218" s="73"/>
    </row>
    <row r="219" spans="2:10">
      <c r="B219" s="73"/>
      <c r="C219" s="73"/>
      <c r="D219" s="73"/>
      <c r="E219" s="173"/>
      <c r="F219" s="73"/>
      <c r="G219" s="73"/>
      <c r="H219" s="73"/>
      <c r="I219" s="73"/>
      <c r="J219" s="73"/>
    </row>
    <row r="220" spans="2:10">
      <c r="B220" s="73"/>
      <c r="C220" s="73"/>
      <c r="D220" s="73"/>
      <c r="E220" s="173"/>
      <c r="F220" s="73"/>
      <c r="G220" s="73"/>
      <c r="H220" s="73"/>
      <c r="I220" s="73"/>
      <c r="J220" s="73"/>
    </row>
    <row r="221" spans="2:10">
      <c r="B221" s="73"/>
      <c r="C221" s="73"/>
      <c r="D221" s="73"/>
      <c r="E221" s="173"/>
      <c r="F221" s="73"/>
      <c r="G221" s="73"/>
      <c r="H221" s="73"/>
      <c r="I221" s="73"/>
      <c r="J221" s="73"/>
    </row>
    <row r="222" spans="2:10">
      <c r="B222" s="73"/>
      <c r="C222" s="73"/>
      <c r="D222" s="73"/>
      <c r="E222" s="173"/>
      <c r="F222" s="73"/>
      <c r="G222" s="73"/>
      <c r="H222" s="73"/>
      <c r="I222" s="73"/>
      <c r="J222" s="73"/>
    </row>
    <row r="223" spans="2:10">
      <c r="B223" s="73"/>
      <c r="C223" s="73"/>
      <c r="D223" s="73"/>
      <c r="E223" s="173"/>
      <c r="F223" s="73"/>
      <c r="G223" s="73"/>
      <c r="H223" s="73"/>
      <c r="I223" s="73"/>
      <c r="J223" s="73"/>
    </row>
    <row r="224" spans="2:10">
      <c r="B224" s="73"/>
      <c r="C224" s="73"/>
      <c r="D224" s="73"/>
      <c r="E224" s="173"/>
      <c r="F224" s="73"/>
      <c r="G224" s="73"/>
      <c r="H224" s="73"/>
      <c r="I224" s="73"/>
      <c r="J224" s="73"/>
    </row>
    <row r="225" spans="2:10">
      <c r="B225" s="73"/>
      <c r="C225" s="73"/>
      <c r="D225" s="73"/>
      <c r="E225" s="173"/>
      <c r="F225" s="73"/>
      <c r="G225" s="73"/>
      <c r="H225" s="73"/>
      <c r="I225" s="73"/>
      <c r="J225" s="73"/>
    </row>
    <row r="226" spans="2:10">
      <c r="B226" s="73"/>
      <c r="C226" s="73"/>
      <c r="D226" s="73"/>
      <c r="E226" s="173"/>
      <c r="F226" s="73"/>
      <c r="G226" s="73"/>
      <c r="H226" s="73"/>
      <c r="I226" s="73"/>
      <c r="J226" s="73"/>
    </row>
    <row r="227" spans="2:10">
      <c r="B227" s="73"/>
      <c r="C227" s="73"/>
      <c r="D227" s="73"/>
      <c r="E227" s="173"/>
      <c r="F227" s="73"/>
      <c r="G227" s="73"/>
      <c r="H227" s="73"/>
      <c r="I227" s="73"/>
      <c r="J227" s="73"/>
    </row>
    <row r="228" spans="2:10">
      <c r="B228" s="73"/>
      <c r="C228" s="73"/>
      <c r="D228" s="73"/>
      <c r="E228" s="173"/>
      <c r="F228" s="73"/>
      <c r="G228" s="73"/>
      <c r="H228" s="73"/>
      <c r="I228" s="73"/>
      <c r="J228" s="73"/>
    </row>
    <row r="229" spans="2:10">
      <c r="B229" s="73"/>
      <c r="C229" s="73"/>
      <c r="D229" s="73"/>
      <c r="E229" s="173"/>
      <c r="F229" s="73"/>
      <c r="G229" s="73"/>
      <c r="H229" s="73"/>
      <c r="I229" s="73"/>
      <c r="J229" s="73"/>
    </row>
    <row r="230" spans="2:10">
      <c r="B230" s="73"/>
      <c r="C230" s="73"/>
      <c r="D230" s="73"/>
      <c r="E230" s="173"/>
      <c r="F230" s="73"/>
      <c r="G230" s="73"/>
      <c r="H230" s="73"/>
      <c r="I230" s="73"/>
      <c r="J230" s="73"/>
    </row>
    <row r="231" spans="2:10">
      <c r="B231" s="73"/>
      <c r="C231" s="73"/>
      <c r="D231" s="73"/>
      <c r="E231" s="173"/>
      <c r="F231" s="73"/>
      <c r="G231" s="73"/>
      <c r="H231" s="73"/>
      <c r="I231" s="73"/>
      <c r="J231" s="73"/>
    </row>
    <row r="232" spans="2:10">
      <c r="B232" s="73"/>
      <c r="C232" s="73"/>
      <c r="D232" s="73"/>
      <c r="E232" s="173"/>
      <c r="F232" s="73"/>
      <c r="G232" s="73"/>
      <c r="H232" s="73"/>
      <c r="I232" s="73"/>
      <c r="J232" s="73"/>
    </row>
    <row r="233" spans="2:10">
      <c r="B233" s="73"/>
      <c r="C233" s="73"/>
      <c r="D233" s="73"/>
      <c r="E233" s="173"/>
      <c r="F233" s="73"/>
      <c r="G233" s="73"/>
      <c r="H233" s="73"/>
      <c r="I233" s="73"/>
      <c r="J233" s="73"/>
    </row>
    <row r="234" spans="2:10">
      <c r="B234" s="73"/>
      <c r="C234" s="73"/>
      <c r="D234" s="73"/>
      <c r="E234" s="173"/>
      <c r="F234" s="73"/>
      <c r="G234" s="73"/>
      <c r="H234" s="73"/>
      <c r="I234" s="73"/>
      <c r="J234" s="73"/>
    </row>
    <row r="235" spans="2:10">
      <c r="B235" s="73"/>
      <c r="C235" s="73"/>
      <c r="D235" s="73"/>
      <c r="E235" s="173"/>
      <c r="F235" s="73"/>
      <c r="G235" s="73"/>
      <c r="H235" s="73"/>
      <c r="I235" s="73"/>
      <c r="J235" s="73"/>
    </row>
    <row r="236" spans="2:10">
      <c r="B236" s="73"/>
      <c r="C236" s="73"/>
      <c r="D236" s="73"/>
      <c r="E236" s="173"/>
      <c r="F236" s="73"/>
      <c r="G236" s="73"/>
      <c r="H236" s="73"/>
      <c r="I236" s="73"/>
      <c r="J236" s="73"/>
    </row>
    <row r="237" spans="2:10">
      <c r="B237" s="73"/>
      <c r="C237" s="73"/>
      <c r="D237" s="73"/>
      <c r="E237" s="173"/>
      <c r="F237" s="73"/>
      <c r="G237" s="73"/>
      <c r="H237" s="73"/>
      <c r="I237" s="73"/>
      <c r="J237" s="73"/>
    </row>
    <row r="238" spans="2:10">
      <c r="B238" s="73"/>
      <c r="C238" s="73"/>
      <c r="D238" s="73"/>
      <c r="E238" s="173"/>
      <c r="F238" s="73"/>
      <c r="G238" s="73"/>
      <c r="H238" s="73"/>
      <c r="I238" s="73"/>
      <c r="J238" s="73"/>
    </row>
    <row r="239" spans="2:10">
      <c r="B239" s="73"/>
      <c r="C239" s="73"/>
      <c r="D239" s="73"/>
      <c r="E239" s="173"/>
      <c r="F239" s="73"/>
      <c r="G239" s="73"/>
      <c r="H239" s="73"/>
      <c r="I239" s="73"/>
      <c r="J239" s="73"/>
    </row>
    <row r="240" spans="2:10">
      <c r="B240" s="73"/>
      <c r="C240" s="73"/>
      <c r="D240" s="73"/>
      <c r="E240" s="173"/>
      <c r="F240" s="73"/>
      <c r="G240" s="73"/>
      <c r="H240" s="73"/>
      <c r="I240" s="73"/>
      <c r="J240" s="73"/>
    </row>
    <row r="241" spans="2:10">
      <c r="B241" s="73"/>
      <c r="C241" s="73"/>
      <c r="D241" s="73"/>
      <c r="E241" s="173"/>
      <c r="F241" s="73"/>
      <c r="G241" s="73"/>
      <c r="H241" s="73"/>
      <c r="I241" s="73"/>
      <c r="J241" s="73"/>
    </row>
    <row r="242" spans="2:10">
      <c r="B242" s="73"/>
      <c r="C242" s="73"/>
      <c r="D242" s="73"/>
      <c r="E242" s="173"/>
      <c r="F242" s="73"/>
      <c r="G242" s="73"/>
      <c r="H242" s="73"/>
      <c r="I242" s="73"/>
      <c r="J242" s="73"/>
    </row>
    <row r="243" spans="2:10">
      <c r="B243" s="73"/>
      <c r="C243" s="73"/>
      <c r="D243" s="73"/>
      <c r="E243" s="173"/>
      <c r="F243" s="73"/>
      <c r="G243" s="73"/>
      <c r="H243" s="73"/>
      <c r="I243" s="73"/>
      <c r="J243" s="73"/>
    </row>
    <row r="244" spans="2:10">
      <c r="B244" s="73"/>
      <c r="C244" s="73"/>
      <c r="D244" s="73"/>
      <c r="E244" s="173"/>
      <c r="F244" s="73"/>
      <c r="G244" s="73"/>
      <c r="H244" s="73"/>
      <c r="I244" s="73"/>
      <c r="J244" s="73"/>
    </row>
    <row r="245" spans="2:10">
      <c r="B245" s="73"/>
      <c r="C245" s="73"/>
      <c r="D245" s="73"/>
      <c r="E245" s="173"/>
      <c r="F245" s="73"/>
      <c r="G245" s="73"/>
      <c r="H245" s="73"/>
      <c r="I245" s="73"/>
      <c r="J245" s="73"/>
    </row>
    <row r="246" spans="2:10">
      <c r="B246" s="73"/>
      <c r="C246" s="73"/>
      <c r="D246" s="73"/>
      <c r="E246" s="173"/>
      <c r="F246" s="73"/>
      <c r="G246" s="73"/>
      <c r="H246" s="73"/>
      <c r="I246" s="73"/>
      <c r="J246" s="73"/>
    </row>
    <row r="247" spans="2:10">
      <c r="B247" s="73"/>
      <c r="C247" s="73"/>
      <c r="D247" s="73"/>
      <c r="E247" s="173"/>
      <c r="F247" s="73"/>
      <c r="G247" s="73"/>
      <c r="H247" s="73"/>
      <c r="I247" s="73"/>
      <c r="J247" s="73"/>
    </row>
    <row r="248" spans="2:10">
      <c r="B248" s="73"/>
      <c r="C248" s="73"/>
      <c r="D248" s="73"/>
      <c r="E248" s="173"/>
      <c r="F248" s="73"/>
      <c r="G248" s="73"/>
      <c r="H248" s="73"/>
      <c r="I248" s="73"/>
      <c r="J248" s="73"/>
    </row>
    <row r="249" spans="2:10">
      <c r="B249" s="73"/>
      <c r="C249" s="73"/>
      <c r="D249" s="73"/>
      <c r="E249" s="173"/>
      <c r="F249" s="73"/>
      <c r="G249" s="73"/>
      <c r="H249" s="73"/>
      <c r="I249" s="73"/>
      <c r="J249" s="73"/>
    </row>
    <row r="250" spans="2:10">
      <c r="B250" s="73"/>
      <c r="C250" s="73"/>
      <c r="D250" s="73"/>
      <c r="E250" s="173"/>
      <c r="F250" s="73"/>
      <c r="G250" s="73"/>
      <c r="H250" s="73"/>
      <c r="I250" s="73"/>
      <c r="J250" s="73"/>
    </row>
    <row r="251" spans="2:10">
      <c r="B251" s="73"/>
      <c r="C251" s="73"/>
      <c r="D251" s="73"/>
      <c r="E251" s="173"/>
      <c r="F251" s="73"/>
      <c r="G251" s="73"/>
      <c r="H251" s="73"/>
      <c r="I251" s="73"/>
      <c r="J251" s="73"/>
    </row>
    <row r="252" spans="2:10">
      <c r="B252" s="73"/>
      <c r="C252" s="73"/>
      <c r="D252" s="73"/>
      <c r="E252" s="173"/>
      <c r="F252" s="73"/>
      <c r="G252" s="73"/>
      <c r="H252" s="73"/>
      <c r="I252" s="73"/>
      <c r="J252" s="73"/>
    </row>
    <row r="253" spans="2:10">
      <c r="B253" s="73"/>
      <c r="C253" s="73"/>
      <c r="D253" s="73"/>
      <c r="E253" s="173"/>
      <c r="F253" s="73"/>
      <c r="G253" s="73"/>
      <c r="H253" s="73"/>
      <c r="I253" s="73"/>
      <c r="J253" s="73"/>
    </row>
    <row r="254" spans="2:10">
      <c r="B254" s="73"/>
      <c r="C254" s="73"/>
      <c r="D254" s="73"/>
      <c r="E254" s="173"/>
      <c r="F254" s="73"/>
      <c r="G254" s="73"/>
      <c r="H254" s="73"/>
      <c r="I254" s="73"/>
      <c r="J254" s="73"/>
    </row>
    <row r="255" spans="2:10">
      <c r="B255" s="73"/>
      <c r="C255" s="73"/>
      <c r="D255" s="73"/>
      <c r="E255" s="173"/>
      <c r="F255" s="73"/>
      <c r="G255" s="73"/>
      <c r="H255" s="73"/>
      <c r="I255" s="73"/>
      <c r="J255" s="73"/>
    </row>
    <row r="256" spans="2:10">
      <c r="B256" s="73"/>
      <c r="C256" s="73"/>
      <c r="D256" s="73"/>
      <c r="E256" s="173"/>
      <c r="F256" s="73"/>
      <c r="G256" s="73"/>
      <c r="H256" s="73"/>
      <c r="I256" s="73"/>
      <c r="J256" s="73"/>
    </row>
    <row r="257" spans="2:10">
      <c r="B257" s="73"/>
      <c r="C257" s="73"/>
      <c r="D257" s="73"/>
      <c r="E257" s="173"/>
      <c r="F257" s="73"/>
      <c r="G257" s="73"/>
      <c r="H257" s="73"/>
      <c r="I257" s="73"/>
      <c r="J257" s="73"/>
    </row>
    <row r="258" spans="2:10">
      <c r="B258" s="73"/>
      <c r="C258" s="73"/>
      <c r="D258" s="73"/>
      <c r="E258" s="173"/>
      <c r="F258" s="73"/>
      <c r="G258" s="73"/>
      <c r="H258" s="73"/>
      <c r="I258" s="73"/>
      <c r="J258" s="73"/>
    </row>
    <row r="259" spans="2:10">
      <c r="B259" s="73"/>
      <c r="C259" s="73"/>
      <c r="D259" s="73"/>
      <c r="E259" s="173"/>
      <c r="F259" s="73"/>
      <c r="G259" s="73"/>
      <c r="H259" s="73"/>
      <c r="I259" s="73"/>
      <c r="J259" s="73"/>
    </row>
    <row r="260" spans="2:10">
      <c r="B260" s="73"/>
      <c r="C260" s="73"/>
      <c r="D260" s="73"/>
      <c r="E260" s="173"/>
      <c r="F260" s="73"/>
      <c r="G260" s="73"/>
      <c r="H260" s="73"/>
      <c r="I260" s="73"/>
      <c r="J260" s="73"/>
    </row>
    <row r="261" spans="2:10">
      <c r="B261" s="73"/>
      <c r="C261" s="73"/>
      <c r="D261" s="73"/>
      <c r="E261" s="173"/>
      <c r="F261" s="73"/>
      <c r="G261" s="73"/>
      <c r="H261" s="73"/>
      <c r="I261" s="73"/>
      <c r="J261" s="73"/>
    </row>
    <row r="262" spans="2:10">
      <c r="B262" s="73"/>
      <c r="C262" s="73"/>
      <c r="D262" s="73"/>
      <c r="E262" s="173"/>
      <c r="F262" s="73"/>
      <c r="G262" s="73"/>
      <c r="H262" s="73"/>
      <c r="I262" s="73"/>
      <c r="J262" s="73"/>
    </row>
  </sheetData>
  <mergeCells count="11">
    <mergeCell ref="J6:J7"/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I7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5F04-CC70-47F0-B82E-4B5ADC830938}">
  <dimension ref="A1:N269"/>
  <sheetViews>
    <sheetView showGridLines="0" tabSelected="1" topLeftCell="B1" zoomScaleNormal="100" workbookViewId="0">
      <pane xSplit="1" ySplit="7" topLeftCell="C60" activePane="bottomRight" state="frozen"/>
      <selection activeCell="B1" sqref="B1"/>
      <selection pane="topRight" activeCell="C1" sqref="C1"/>
      <selection pane="bottomLeft" activeCell="B8" sqref="B8"/>
      <selection pane="bottomRight" activeCell="B31" sqref="B31"/>
    </sheetView>
  </sheetViews>
  <sheetFormatPr baseColWidth="10" defaultColWidth="11.42578125" defaultRowHeight="12.75"/>
  <cols>
    <col min="1" max="1" width="3.42578125" style="2" customWidth="1"/>
    <col min="2" max="2" width="92.5703125" style="2" customWidth="1"/>
    <col min="3" max="3" width="15.28515625" style="2" customWidth="1"/>
    <col min="4" max="4" width="15" style="2" customWidth="1"/>
    <col min="5" max="5" width="15.140625" style="2" customWidth="1"/>
    <col min="6" max="7" width="10.5703125" style="119" customWidth="1"/>
    <col min="8" max="8" width="17" style="2" customWidth="1"/>
    <col min="9" max="9" width="12" style="2" bestFit="1" customWidth="1"/>
    <col min="10" max="10" width="12.42578125" style="2" bestFit="1" customWidth="1"/>
    <col min="11" max="11" width="13.85546875" style="2" bestFit="1" customWidth="1"/>
    <col min="12" max="16384" width="11.42578125" style="2"/>
  </cols>
  <sheetData>
    <row r="1" spans="2:14" ht="15.75">
      <c r="B1" s="5" t="s">
        <v>88</v>
      </c>
      <c r="C1" s="5"/>
      <c r="D1" s="5"/>
      <c r="E1" s="5"/>
      <c r="F1" s="5"/>
      <c r="G1" s="5"/>
      <c r="H1" s="5"/>
      <c r="I1" s="5"/>
      <c r="J1" s="5"/>
    </row>
    <row r="2" spans="2:14" ht="14.25" customHeight="1">
      <c r="B2" s="6"/>
      <c r="C2" s="6"/>
      <c r="D2" s="6"/>
      <c r="E2" s="6"/>
      <c r="F2" s="178"/>
      <c r="G2" s="178"/>
      <c r="H2" s="6"/>
      <c r="I2" s="6"/>
      <c r="J2" s="6"/>
    </row>
    <row r="3" spans="2:14" s="113" customFormat="1" ht="15">
      <c r="B3" s="9" t="s">
        <v>125</v>
      </c>
      <c r="C3" s="9"/>
      <c r="D3" s="9"/>
      <c r="E3" s="9"/>
      <c r="F3" s="9"/>
      <c r="G3" s="9"/>
      <c r="H3" s="9"/>
      <c r="I3" s="9"/>
      <c r="J3" s="9"/>
    </row>
    <row r="4" spans="2:14" s="113" customFormat="1" ht="17.25" customHeight="1">
      <c r="B4" s="10" t="s">
        <v>126</v>
      </c>
      <c r="C4" s="10"/>
      <c r="D4" s="10"/>
      <c r="E4" s="10"/>
      <c r="F4" s="10"/>
      <c r="G4" s="10"/>
      <c r="H4" s="10"/>
      <c r="I4" s="10"/>
      <c r="J4" s="10"/>
    </row>
    <row r="5" spans="2:14" s="113" customFormat="1" ht="14.25" customHeight="1">
      <c r="B5" s="10" t="s">
        <v>127</v>
      </c>
      <c r="C5" s="10"/>
      <c r="D5" s="10"/>
      <c r="E5" s="10"/>
      <c r="F5" s="10"/>
      <c r="G5" s="10"/>
      <c r="H5" s="10"/>
      <c r="I5" s="10"/>
      <c r="J5" s="10"/>
    </row>
    <row r="6" spans="2:14" s="113" customFormat="1" ht="22.5" customHeight="1">
      <c r="B6" s="82" t="s">
        <v>4</v>
      </c>
      <c r="C6" s="12">
        <v>2024</v>
      </c>
      <c r="D6" s="13"/>
      <c r="E6" s="82">
        <v>2024</v>
      </c>
      <c r="F6" s="12">
        <v>2025</v>
      </c>
      <c r="G6" s="13"/>
      <c r="H6" s="82">
        <v>2025</v>
      </c>
      <c r="I6" s="12" t="s">
        <v>128</v>
      </c>
      <c r="J6" s="179"/>
    </row>
    <row r="7" spans="2:14" ht="24" customHeight="1">
      <c r="B7" s="124"/>
      <c r="C7" s="125" t="s">
        <v>9</v>
      </c>
      <c r="D7" s="125" t="s">
        <v>10</v>
      </c>
      <c r="E7" s="124"/>
      <c r="F7" s="125" t="s">
        <v>9</v>
      </c>
      <c r="G7" s="125" t="s">
        <v>10</v>
      </c>
      <c r="H7" s="124"/>
      <c r="I7" s="180" t="s">
        <v>129</v>
      </c>
      <c r="J7" s="181" t="s">
        <v>92</v>
      </c>
    </row>
    <row r="8" spans="2:14" ht="18" customHeight="1">
      <c r="B8" s="23" t="s">
        <v>11</v>
      </c>
      <c r="C8" s="182">
        <f>+C9+C17+C29+C15</f>
        <v>3412.1</v>
      </c>
      <c r="D8" s="182">
        <f t="shared" ref="D8:H8" si="0">+D9+D17+D29+D15</f>
        <v>2945</v>
      </c>
      <c r="E8" s="182">
        <f t="shared" si="0"/>
        <v>6357.0999999999995</v>
      </c>
      <c r="F8" s="182">
        <f t="shared" si="0"/>
        <v>2400</v>
      </c>
      <c r="G8" s="182">
        <f t="shared" si="0"/>
        <v>2336.6000000000004</v>
      </c>
      <c r="H8" s="182">
        <f t="shared" si="0"/>
        <v>4736.6000000000004</v>
      </c>
      <c r="I8" s="183">
        <f t="shared" ref="I8:I35" si="1">+H8-E8</f>
        <v>-1620.4999999999991</v>
      </c>
      <c r="J8" s="183">
        <f t="shared" ref="J8:J13" si="2">+I8/E8*100</f>
        <v>-25.49118308662754</v>
      </c>
      <c r="L8" s="68"/>
      <c r="M8" s="68"/>
      <c r="N8" s="68"/>
    </row>
    <row r="9" spans="2:14" ht="18" customHeight="1">
      <c r="B9" s="130" t="s">
        <v>12</v>
      </c>
      <c r="C9" s="128">
        <f>+C10</f>
        <v>25.2</v>
      </c>
      <c r="D9" s="128">
        <f t="shared" ref="D9:G10" si="3">+D10</f>
        <v>21.1</v>
      </c>
      <c r="E9" s="128">
        <f t="shared" si="3"/>
        <v>46.3</v>
      </c>
      <c r="F9" s="128">
        <f t="shared" si="3"/>
        <v>10.5</v>
      </c>
      <c r="G9" s="128">
        <f t="shared" si="3"/>
        <v>12.3</v>
      </c>
      <c r="H9" s="128">
        <f>+H10</f>
        <v>22.8</v>
      </c>
      <c r="I9" s="28">
        <f t="shared" si="1"/>
        <v>-23.499999999999996</v>
      </c>
      <c r="J9" s="28">
        <f t="shared" si="2"/>
        <v>-50.755939524838013</v>
      </c>
      <c r="L9" s="68"/>
      <c r="M9" s="68"/>
      <c r="N9" s="68"/>
    </row>
    <row r="10" spans="2:14" ht="18" customHeight="1">
      <c r="B10" s="130" t="s">
        <v>74</v>
      </c>
      <c r="C10" s="128">
        <f>+C11</f>
        <v>25.2</v>
      </c>
      <c r="D10" s="128">
        <f t="shared" si="3"/>
        <v>21.1</v>
      </c>
      <c r="E10" s="128">
        <f t="shared" si="3"/>
        <v>46.3</v>
      </c>
      <c r="F10" s="128">
        <f t="shared" si="3"/>
        <v>10.5</v>
      </c>
      <c r="G10" s="128">
        <f t="shared" si="3"/>
        <v>12.3</v>
      </c>
      <c r="H10" s="128">
        <f>+H11</f>
        <v>22.8</v>
      </c>
      <c r="I10" s="28">
        <f t="shared" si="1"/>
        <v>-23.499999999999996</v>
      </c>
      <c r="J10" s="28">
        <f t="shared" si="2"/>
        <v>-50.755939524838013</v>
      </c>
      <c r="L10" s="68"/>
      <c r="M10" s="68"/>
      <c r="N10" s="68"/>
    </row>
    <row r="11" spans="2:14" ht="18" customHeight="1">
      <c r="B11" s="132" t="s">
        <v>95</v>
      </c>
      <c r="C11" s="128">
        <f>+C12+C14</f>
        <v>25.2</v>
      </c>
      <c r="D11" s="128">
        <f t="shared" ref="D11:G11" si="4">+D12+D14</f>
        <v>21.1</v>
      </c>
      <c r="E11" s="128">
        <f t="shared" si="4"/>
        <v>46.3</v>
      </c>
      <c r="F11" s="128">
        <f t="shared" si="4"/>
        <v>10.5</v>
      </c>
      <c r="G11" s="128">
        <f t="shared" si="4"/>
        <v>12.3</v>
      </c>
      <c r="H11" s="128">
        <f>+H12+H14</f>
        <v>22.8</v>
      </c>
      <c r="I11" s="28">
        <f t="shared" si="1"/>
        <v>-23.499999999999996</v>
      </c>
      <c r="J11" s="28">
        <f t="shared" si="2"/>
        <v>-50.755939524838013</v>
      </c>
      <c r="L11" s="68"/>
      <c r="M11" s="68"/>
      <c r="N11" s="68"/>
    </row>
    <row r="12" spans="2:14" ht="18" customHeight="1">
      <c r="B12" s="132" t="s">
        <v>96</v>
      </c>
      <c r="C12" s="128">
        <f t="shared" ref="C12:G12" si="5">+C13</f>
        <v>25.2</v>
      </c>
      <c r="D12" s="128">
        <f t="shared" si="5"/>
        <v>21.1</v>
      </c>
      <c r="E12" s="128">
        <f t="shared" si="5"/>
        <v>46.3</v>
      </c>
      <c r="F12" s="128">
        <f t="shared" si="5"/>
        <v>10.5</v>
      </c>
      <c r="G12" s="128">
        <f t="shared" si="5"/>
        <v>12.3</v>
      </c>
      <c r="H12" s="128">
        <f>+H13</f>
        <v>22.8</v>
      </c>
      <c r="I12" s="28">
        <f t="shared" si="1"/>
        <v>-23.499999999999996</v>
      </c>
      <c r="J12" s="28">
        <f t="shared" si="2"/>
        <v>-50.755939524838013</v>
      </c>
      <c r="L12" s="68"/>
      <c r="M12" s="68"/>
      <c r="N12" s="68"/>
    </row>
    <row r="13" spans="2:14" ht="18" customHeight="1">
      <c r="B13" s="43" t="s">
        <v>130</v>
      </c>
      <c r="C13" s="36">
        <f>+[1]PP!C41</f>
        <v>25.2</v>
      </c>
      <c r="D13" s="36">
        <f>+[1]PP!D41</f>
        <v>21.1</v>
      </c>
      <c r="E13" s="36">
        <f>SUM(C13:D13)</f>
        <v>46.3</v>
      </c>
      <c r="F13" s="36">
        <f>+[1]PP!F41</f>
        <v>10.5</v>
      </c>
      <c r="G13" s="36">
        <f>+[1]PP!G41</f>
        <v>12.3</v>
      </c>
      <c r="H13" s="36">
        <f>SUM(F13:G13)</f>
        <v>22.8</v>
      </c>
      <c r="I13" s="35">
        <f t="shared" si="1"/>
        <v>-23.499999999999996</v>
      </c>
      <c r="J13" s="35">
        <f t="shared" si="2"/>
        <v>-50.755939524838013</v>
      </c>
      <c r="L13" s="68"/>
      <c r="M13" s="68"/>
      <c r="N13" s="68"/>
    </row>
    <row r="14" spans="2:14" ht="18" customHeight="1">
      <c r="B14" s="43" t="s">
        <v>131</v>
      </c>
      <c r="C14" s="36">
        <v>0</v>
      </c>
      <c r="D14" s="36">
        <v>0</v>
      </c>
      <c r="E14" s="36">
        <f>SUM(C14:D14)</f>
        <v>0</v>
      </c>
      <c r="F14" s="36">
        <v>0</v>
      </c>
      <c r="G14" s="36">
        <v>0</v>
      </c>
      <c r="H14" s="36">
        <f>SUM(F14:G14)</f>
        <v>0</v>
      </c>
      <c r="I14" s="35">
        <f t="shared" si="1"/>
        <v>0</v>
      </c>
      <c r="J14" s="184">
        <v>0</v>
      </c>
      <c r="L14" s="68"/>
      <c r="M14" s="68"/>
      <c r="N14" s="68"/>
    </row>
    <row r="15" spans="2:14" ht="18" customHeight="1">
      <c r="B15" s="141" t="s">
        <v>101</v>
      </c>
      <c r="C15" s="32">
        <f>+C16</f>
        <v>0</v>
      </c>
      <c r="D15" s="32">
        <f>+D16</f>
        <v>0</v>
      </c>
      <c r="E15" s="32">
        <f>+E16</f>
        <v>0</v>
      </c>
      <c r="F15" s="32">
        <f t="shared" ref="F15:I15" si="6">+F16</f>
        <v>0.9</v>
      </c>
      <c r="G15" s="32">
        <f t="shared" si="6"/>
        <v>0</v>
      </c>
      <c r="H15" s="32">
        <f t="shared" si="6"/>
        <v>0.9</v>
      </c>
      <c r="I15" s="32">
        <f t="shared" si="6"/>
        <v>0.9</v>
      </c>
      <c r="J15" s="185">
        <v>0</v>
      </c>
      <c r="L15" s="68"/>
      <c r="M15" s="68"/>
      <c r="N15" s="68"/>
    </row>
    <row r="16" spans="2:14" ht="18" customHeight="1">
      <c r="B16" s="186" t="s">
        <v>132</v>
      </c>
      <c r="C16" s="36">
        <v>0</v>
      </c>
      <c r="D16" s="36">
        <v>0</v>
      </c>
      <c r="E16" s="36">
        <f>SUM(C16:D16)</f>
        <v>0</v>
      </c>
      <c r="F16" s="36">
        <v>0.9</v>
      </c>
      <c r="G16" s="36">
        <v>0</v>
      </c>
      <c r="H16" s="36">
        <f>SUM(F16:G16)</f>
        <v>0.9</v>
      </c>
      <c r="I16" s="35">
        <f t="shared" ref="I16" si="7">+H16-E16</f>
        <v>0.9</v>
      </c>
      <c r="J16" s="184">
        <v>0</v>
      </c>
      <c r="L16" s="68"/>
      <c r="M16" s="68"/>
      <c r="N16" s="68"/>
    </row>
    <row r="17" spans="1:14" ht="18" customHeight="1">
      <c r="B17" s="140" t="s">
        <v>103</v>
      </c>
      <c r="C17" s="128">
        <f t="shared" ref="C17:G17" si="8">+C18+C25</f>
        <v>3285.9</v>
      </c>
      <c r="D17" s="128">
        <f t="shared" si="8"/>
        <v>2853.5</v>
      </c>
      <c r="E17" s="128">
        <f t="shared" si="8"/>
        <v>6139.4</v>
      </c>
      <c r="F17" s="128">
        <f t="shared" si="8"/>
        <v>2299.9</v>
      </c>
      <c r="G17" s="128">
        <f t="shared" si="8"/>
        <v>2255.4</v>
      </c>
      <c r="H17" s="128">
        <f>+H18+H25</f>
        <v>4555.3</v>
      </c>
      <c r="I17" s="28">
        <f t="shared" si="1"/>
        <v>-1584.0999999999995</v>
      </c>
      <c r="J17" s="28">
        <f>+I17/E17*100</f>
        <v>-25.802195654298458</v>
      </c>
      <c r="L17" s="68"/>
      <c r="M17" s="68"/>
      <c r="N17" s="68"/>
    </row>
    <row r="18" spans="1:14" ht="18" customHeight="1">
      <c r="B18" s="132" t="s">
        <v>50</v>
      </c>
      <c r="C18" s="128">
        <f t="shared" ref="C18:G18" si="9">+C19+C23</f>
        <v>3086.1</v>
      </c>
      <c r="D18" s="28">
        <f t="shared" si="9"/>
        <v>2777</v>
      </c>
      <c r="E18" s="32">
        <f t="shared" si="9"/>
        <v>5863.0999999999995</v>
      </c>
      <c r="F18" s="128">
        <f t="shared" si="9"/>
        <v>2192.8000000000002</v>
      </c>
      <c r="G18" s="28">
        <f t="shared" si="9"/>
        <v>2174.5</v>
      </c>
      <c r="H18" s="28">
        <f>+H19+H23</f>
        <v>4367.3</v>
      </c>
      <c r="I18" s="28">
        <f t="shared" si="1"/>
        <v>-1495.7999999999993</v>
      </c>
      <c r="J18" s="28">
        <f>+I18/E18*100</f>
        <v>-25.512101106922948</v>
      </c>
      <c r="L18" s="68"/>
      <c r="M18" s="68"/>
      <c r="N18" s="68"/>
    </row>
    <row r="19" spans="1:14" ht="18" customHeight="1">
      <c r="B19" s="136" t="s">
        <v>51</v>
      </c>
      <c r="C19" s="28">
        <f t="shared" ref="C19:G19" si="10">+C20+C22</f>
        <v>204.2</v>
      </c>
      <c r="D19" s="28">
        <f t="shared" si="10"/>
        <v>167</v>
      </c>
      <c r="E19" s="28">
        <f t="shared" si="10"/>
        <v>371.2</v>
      </c>
      <c r="F19" s="28">
        <f t="shared" si="10"/>
        <v>32.299999999999997</v>
      </c>
      <c r="G19" s="28">
        <f t="shared" si="10"/>
        <v>180.2</v>
      </c>
      <c r="H19" s="28">
        <f>+H20+H22</f>
        <v>212.49999999999997</v>
      </c>
      <c r="I19" s="28">
        <f t="shared" si="1"/>
        <v>-158.70000000000002</v>
      </c>
      <c r="J19" s="28">
        <f>+I19/E19*100</f>
        <v>-42.753232758620697</v>
      </c>
      <c r="L19" s="68"/>
      <c r="M19" s="68"/>
      <c r="N19" s="68"/>
    </row>
    <row r="20" spans="1:14" s="49" customFormat="1" ht="18" customHeight="1">
      <c r="B20" s="187" t="s">
        <v>104</v>
      </c>
      <c r="C20" s="153">
        <f>+C21</f>
        <v>2.2000000000000002</v>
      </c>
      <c r="D20" s="153">
        <f t="shared" ref="D20:G20" si="11">+D21</f>
        <v>28.5</v>
      </c>
      <c r="E20" s="153">
        <f t="shared" si="11"/>
        <v>30.7</v>
      </c>
      <c r="F20" s="153">
        <f t="shared" si="11"/>
        <v>10.1</v>
      </c>
      <c r="G20" s="153">
        <f t="shared" si="11"/>
        <v>36.5</v>
      </c>
      <c r="H20" s="153">
        <f>+H21</f>
        <v>46.6</v>
      </c>
      <c r="I20" s="153">
        <f t="shared" si="1"/>
        <v>15.900000000000002</v>
      </c>
      <c r="J20" s="188">
        <v>0</v>
      </c>
      <c r="L20" s="68"/>
      <c r="M20" s="68"/>
      <c r="N20" s="68"/>
    </row>
    <row r="21" spans="1:14" ht="18" customHeight="1">
      <c r="B21" s="186" t="s">
        <v>133</v>
      </c>
      <c r="C21" s="35">
        <f>+[1]PP!C66</f>
        <v>2.2000000000000002</v>
      </c>
      <c r="D21" s="35">
        <f>+[1]PP!D66</f>
        <v>28.5</v>
      </c>
      <c r="E21" s="35">
        <f>SUM(C21:D21)</f>
        <v>30.7</v>
      </c>
      <c r="F21" s="35">
        <f>+[1]PP!F66</f>
        <v>10.1</v>
      </c>
      <c r="G21" s="35">
        <f>+[1]PP!G66</f>
        <v>36.5</v>
      </c>
      <c r="H21" s="35">
        <f>SUM(F21:G21)</f>
        <v>46.6</v>
      </c>
      <c r="I21" s="35">
        <f t="shared" si="1"/>
        <v>15.900000000000002</v>
      </c>
      <c r="J21" s="189">
        <f t="shared" ref="J21:J31" si="12">+I21/E21*100</f>
        <v>51.791530944625421</v>
      </c>
      <c r="L21" s="68"/>
      <c r="M21" s="68"/>
      <c r="N21" s="68"/>
    </row>
    <row r="22" spans="1:14" ht="18" customHeight="1">
      <c r="B22" s="190" t="s">
        <v>134</v>
      </c>
      <c r="C22" s="35">
        <f>+[1]PP!C67</f>
        <v>202</v>
      </c>
      <c r="D22" s="35">
        <f>+[1]PP!D67</f>
        <v>138.5</v>
      </c>
      <c r="E22" s="35">
        <f>SUM(C22:D22)</f>
        <v>340.5</v>
      </c>
      <c r="F22" s="35">
        <f>+[1]PP!F67</f>
        <v>22.2</v>
      </c>
      <c r="G22" s="35">
        <f>+[1]PP!G67</f>
        <v>143.69999999999999</v>
      </c>
      <c r="H22" s="35">
        <f>SUM(F22:G22)</f>
        <v>165.89999999999998</v>
      </c>
      <c r="I22" s="35">
        <f t="shared" si="1"/>
        <v>-174.60000000000002</v>
      </c>
      <c r="J22" s="189">
        <f t="shared" si="12"/>
        <v>-51.277533039647579</v>
      </c>
      <c r="L22" s="68"/>
      <c r="M22" s="68"/>
      <c r="N22" s="68"/>
    </row>
    <row r="23" spans="1:14" ht="18" customHeight="1">
      <c r="B23" s="136" t="s">
        <v>52</v>
      </c>
      <c r="C23" s="28">
        <f t="shared" ref="C23:G23" si="13">SUM(C24:C24)</f>
        <v>2881.9</v>
      </c>
      <c r="D23" s="28">
        <f t="shared" si="13"/>
        <v>2610</v>
      </c>
      <c r="E23" s="28">
        <f t="shared" si="13"/>
        <v>5491.9</v>
      </c>
      <c r="F23" s="28">
        <f t="shared" si="13"/>
        <v>2160.5</v>
      </c>
      <c r="G23" s="28">
        <f t="shared" si="13"/>
        <v>1994.3</v>
      </c>
      <c r="H23" s="28">
        <f>SUM(H24:H24)</f>
        <v>4154.8</v>
      </c>
      <c r="I23" s="28">
        <f t="shared" si="1"/>
        <v>-1337.0999999999995</v>
      </c>
      <c r="J23" s="28">
        <f t="shared" si="12"/>
        <v>-24.346765236074937</v>
      </c>
      <c r="L23" s="68"/>
      <c r="M23" s="68"/>
      <c r="N23" s="68"/>
    </row>
    <row r="24" spans="1:14" ht="18" customHeight="1">
      <c r="B24" s="190" t="s">
        <v>135</v>
      </c>
      <c r="C24" s="35">
        <f>+[1]PP!C71</f>
        <v>2881.9</v>
      </c>
      <c r="D24" s="35">
        <f>+[1]PP!D71</f>
        <v>2610</v>
      </c>
      <c r="E24" s="36">
        <f>SUM(C24:D24)</f>
        <v>5491.9</v>
      </c>
      <c r="F24" s="35">
        <f>+[1]PP!F71</f>
        <v>2160.5</v>
      </c>
      <c r="G24" s="35">
        <f>+[1]PP!G71</f>
        <v>1994.3</v>
      </c>
      <c r="H24" s="35">
        <f>SUM(F24:G24)</f>
        <v>4154.8</v>
      </c>
      <c r="I24" s="35">
        <f t="shared" si="1"/>
        <v>-1337.0999999999995</v>
      </c>
      <c r="J24" s="35">
        <f t="shared" si="12"/>
        <v>-24.346765236074937</v>
      </c>
      <c r="L24" s="68"/>
      <c r="M24" s="68"/>
      <c r="N24" s="68"/>
    </row>
    <row r="25" spans="1:14" ht="18" customHeight="1">
      <c r="B25" s="136" t="s">
        <v>56</v>
      </c>
      <c r="C25" s="28">
        <f t="shared" ref="C25:G25" si="14">SUM(C26:C28)</f>
        <v>199.8</v>
      </c>
      <c r="D25" s="28">
        <f t="shared" si="14"/>
        <v>76.5</v>
      </c>
      <c r="E25" s="28">
        <f t="shared" si="14"/>
        <v>276.3</v>
      </c>
      <c r="F25" s="28">
        <f t="shared" si="14"/>
        <v>107.1</v>
      </c>
      <c r="G25" s="28">
        <f t="shared" si="14"/>
        <v>80.900000000000006</v>
      </c>
      <c r="H25" s="28">
        <f>SUM(H26:H28)</f>
        <v>188</v>
      </c>
      <c r="I25" s="28">
        <f t="shared" si="1"/>
        <v>-88.300000000000011</v>
      </c>
      <c r="J25" s="28">
        <f t="shared" si="12"/>
        <v>-31.958016648570396</v>
      </c>
      <c r="K25" s="191"/>
      <c r="L25" s="68"/>
      <c r="M25" s="68"/>
      <c r="N25" s="68"/>
    </row>
    <row r="26" spans="1:14" ht="18" customHeight="1">
      <c r="A26" s="2">
        <v>0</v>
      </c>
      <c r="B26" s="190" t="s">
        <v>136</v>
      </c>
      <c r="C26" s="35">
        <v>3.4</v>
      </c>
      <c r="D26" s="35">
        <v>3.8</v>
      </c>
      <c r="E26" s="36">
        <f>SUM(C26:D26)</f>
        <v>7.1999999999999993</v>
      </c>
      <c r="F26" s="35">
        <f>+[1]PP!F78</f>
        <v>4.3</v>
      </c>
      <c r="G26" s="35">
        <f>+[1]PP!G78</f>
        <v>3.4</v>
      </c>
      <c r="H26" s="35">
        <f>SUM(F26:G26)</f>
        <v>7.6999999999999993</v>
      </c>
      <c r="I26" s="35">
        <f t="shared" si="1"/>
        <v>0.5</v>
      </c>
      <c r="J26" s="35">
        <f t="shared" si="12"/>
        <v>6.9444444444444446</v>
      </c>
      <c r="K26" s="191"/>
      <c r="L26" s="68"/>
      <c r="M26" s="68"/>
      <c r="N26" s="68"/>
    </row>
    <row r="27" spans="1:14" ht="18" customHeight="1">
      <c r="B27" s="190" t="s">
        <v>137</v>
      </c>
      <c r="C27" s="35">
        <v>164.4</v>
      </c>
      <c r="D27" s="35">
        <v>48.5</v>
      </c>
      <c r="E27" s="36">
        <f>SUM(C27:D27)</f>
        <v>212.9</v>
      </c>
      <c r="F27" s="35">
        <v>41.8</v>
      </c>
      <c r="G27" s="35">
        <v>28.6</v>
      </c>
      <c r="H27" s="35">
        <f>SUM(F27:G27)</f>
        <v>70.400000000000006</v>
      </c>
      <c r="I27" s="35">
        <f t="shared" si="1"/>
        <v>-142.5</v>
      </c>
      <c r="J27" s="35">
        <f t="shared" si="12"/>
        <v>-66.93283231564115</v>
      </c>
      <c r="K27" s="191"/>
      <c r="L27" s="68"/>
      <c r="M27" s="68"/>
      <c r="N27" s="68"/>
    </row>
    <row r="28" spans="1:14" ht="18" customHeight="1">
      <c r="B28" s="190" t="s">
        <v>138</v>
      </c>
      <c r="C28" s="35">
        <v>32</v>
      </c>
      <c r="D28" s="35">
        <v>24.2</v>
      </c>
      <c r="E28" s="36">
        <f>SUM(C28:D28)</f>
        <v>56.2</v>
      </c>
      <c r="F28" s="35">
        <v>61</v>
      </c>
      <c r="G28" s="35">
        <v>48.9</v>
      </c>
      <c r="H28" s="35">
        <f>SUM(F28:G28)</f>
        <v>109.9</v>
      </c>
      <c r="I28" s="35">
        <f t="shared" si="1"/>
        <v>53.7</v>
      </c>
      <c r="J28" s="35">
        <f t="shared" si="12"/>
        <v>95.55160142348754</v>
      </c>
      <c r="K28" s="191"/>
      <c r="L28" s="68"/>
      <c r="M28" s="68"/>
      <c r="N28" s="68"/>
    </row>
    <row r="29" spans="1:14" ht="18" customHeight="1">
      <c r="B29" s="140" t="s">
        <v>109</v>
      </c>
      <c r="C29" s="28">
        <f t="shared" ref="C29:G29" si="15">+C30+C32</f>
        <v>101</v>
      </c>
      <c r="D29" s="28">
        <f t="shared" si="15"/>
        <v>70.400000000000006</v>
      </c>
      <c r="E29" s="28">
        <f t="shared" si="15"/>
        <v>171.4</v>
      </c>
      <c r="F29" s="28">
        <f t="shared" si="15"/>
        <v>88.7</v>
      </c>
      <c r="G29" s="28">
        <f t="shared" si="15"/>
        <v>68.900000000000006</v>
      </c>
      <c r="H29" s="28">
        <f>+H30+H32</f>
        <v>157.60000000000002</v>
      </c>
      <c r="I29" s="28">
        <f t="shared" si="1"/>
        <v>-13.799999999999983</v>
      </c>
      <c r="J29" s="28">
        <f t="shared" si="12"/>
        <v>-8.051341890315042</v>
      </c>
      <c r="K29" s="191"/>
      <c r="L29" s="68"/>
      <c r="M29" s="68"/>
      <c r="N29" s="68"/>
    </row>
    <row r="30" spans="1:14" ht="18" customHeight="1">
      <c r="B30" s="132" t="s">
        <v>62</v>
      </c>
      <c r="C30" s="153">
        <f t="shared" ref="C30:D30" si="16">+C31</f>
        <v>101</v>
      </c>
      <c r="D30" s="153">
        <f t="shared" si="16"/>
        <v>70.400000000000006</v>
      </c>
      <c r="E30" s="32">
        <f>SUM(C30:D30)</f>
        <v>171.4</v>
      </c>
      <c r="F30" s="153">
        <f>+F31</f>
        <v>88.7</v>
      </c>
      <c r="G30" s="153">
        <f t="shared" ref="G30" si="17">+G31</f>
        <v>68.900000000000006</v>
      </c>
      <c r="H30" s="153">
        <f>SUM(F30:G30)</f>
        <v>157.60000000000002</v>
      </c>
      <c r="I30" s="28">
        <f t="shared" si="1"/>
        <v>-13.799999999999983</v>
      </c>
      <c r="J30" s="153">
        <f t="shared" si="12"/>
        <v>-8.051341890315042</v>
      </c>
      <c r="K30" s="191"/>
      <c r="L30" s="68"/>
      <c r="M30" s="68"/>
      <c r="N30" s="68"/>
    </row>
    <row r="31" spans="1:14" ht="18" customHeight="1">
      <c r="B31" s="43" t="s">
        <v>139</v>
      </c>
      <c r="C31" s="192">
        <f>+[1]PP!C89</f>
        <v>101</v>
      </c>
      <c r="D31" s="192">
        <f>+[1]PP!D89</f>
        <v>70.400000000000006</v>
      </c>
      <c r="E31" s="192">
        <f>+[1]PP!E89</f>
        <v>171.4</v>
      </c>
      <c r="F31" s="192">
        <f>+[1]PP!F89</f>
        <v>88.7</v>
      </c>
      <c r="G31" s="192">
        <f>+[1]PP!G89</f>
        <v>68.900000000000006</v>
      </c>
      <c r="H31" s="192">
        <f>+[1]PP!H89</f>
        <v>157.60000000000002</v>
      </c>
      <c r="I31" s="192">
        <f t="shared" si="1"/>
        <v>-13.799999999999983</v>
      </c>
      <c r="J31" s="192">
        <f t="shared" si="12"/>
        <v>-8.051341890315042</v>
      </c>
      <c r="L31" s="68"/>
      <c r="M31" s="68"/>
      <c r="N31" s="68"/>
    </row>
    <row r="32" spans="1:14" ht="18" customHeight="1">
      <c r="B32" s="132" t="s">
        <v>63</v>
      </c>
      <c r="C32" s="128">
        <v>0</v>
      </c>
      <c r="D32" s="128">
        <v>0</v>
      </c>
      <c r="E32" s="128">
        <f>SUM(C32:D32)</f>
        <v>0</v>
      </c>
      <c r="F32" s="128">
        <v>0</v>
      </c>
      <c r="G32" s="128">
        <v>0</v>
      </c>
      <c r="H32" s="128">
        <f>SUM(F32:G32)</f>
        <v>0</v>
      </c>
      <c r="I32" s="193">
        <f t="shared" si="1"/>
        <v>0</v>
      </c>
      <c r="J32" s="193">
        <v>0</v>
      </c>
      <c r="L32" s="68"/>
      <c r="M32" s="68"/>
      <c r="N32" s="68"/>
    </row>
    <row r="33" spans="2:14" ht="21" customHeight="1">
      <c r="B33" s="194" t="s">
        <v>121</v>
      </c>
      <c r="C33" s="160">
        <f>+C8</f>
        <v>3412.1</v>
      </c>
      <c r="D33" s="160">
        <f>+D8</f>
        <v>2945</v>
      </c>
      <c r="E33" s="160">
        <f>SUM(C33:D33)</f>
        <v>6357.1</v>
      </c>
      <c r="F33" s="160">
        <f t="shared" ref="F33:G33" si="18">+F8</f>
        <v>2400</v>
      </c>
      <c r="G33" s="160">
        <f t="shared" si="18"/>
        <v>2336.6000000000004</v>
      </c>
      <c r="H33" s="160">
        <f>+H8</f>
        <v>4736.6000000000004</v>
      </c>
      <c r="I33" s="160">
        <f t="shared" si="1"/>
        <v>-1620.5</v>
      </c>
      <c r="J33" s="195">
        <f>+I33/E33*100</f>
        <v>-25.491183086627551</v>
      </c>
      <c r="L33" s="68"/>
      <c r="M33" s="68"/>
      <c r="N33" s="68"/>
    </row>
    <row r="34" spans="2:14" ht="21" customHeight="1">
      <c r="B34" s="196" t="s">
        <v>140</v>
      </c>
      <c r="C34" s="197">
        <v>0</v>
      </c>
      <c r="D34" s="197">
        <v>0</v>
      </c>
      <c r="E34" s="197">
        <f>SUM(C34:D34)</f>
        <v>0</v>
      </c>
      <c r="F34" s="197">
        <v>0</v>
      </c>
      <c r="G34" s="197">
        <v>0</v>
      </c>
      <c r="H34" s="197">
        <f>SUM(F34:G34)</f>
        <v>0</v>
      </c>
      <c r="I34" s="198">
        <f t="shared" si="1"/>
        <v>0</v>
      </c>
      <c r="J34" s="199">
        <v>0</v>
      </c>
      <c r="L34" s="68"/>
    </row>
    <row r="35" spans="2:14" ht="21" customHeight="1">
      <c r="B35" s="200"/>
      <c r="C35" s="160">
        <f t="shared" ref="C35:H35" si="19">+C34+C33</f>
        <v>3412.1</v>
      </c>
      <c r="D35" s="160">
        <f t="shared" si="19"/>
        <v>2945</v>
      </c>
      <c r="E35" s="160">
        <f t="shared" si="19"/>
        <v>6357.1</v>
      </c>
      <c r="F35" s="160">
        <f t="shared" si="19"/>
        <v>2400</v>
      </c>
      <c r="G35" s="160">
        <f t="shared" si="19"/>
        <v>2336.6000000000004</v>
      </c>
      <c r="H35" s="160">
        <f t="shared" si="19"/>
        <v>4736.6000000000004</v>
      </c>
      <c r="I35" s="160">
        <f t="shared" si="1"/>
        <v>-1620.5</v>
      </c>
      <c r="J35" s="201">
        <v>0</v>
      </c>
      <c r="L35" s="68"/>
    </row>
    <row r="36" spans="2:14" ht="18" customHeight="1">
      <c r="B36" s="60" t="s">
        <v>141</v>
      </c>
      <c r="F36" s="202"/>
      <c r="G36" s="202"/>
      <c r="H36" s="202"/>
      <c r="I36" s="202"/>
    </row>
    <row r="37" spans="2:14" ht="13.5" customHeight="1">
      <c r="B37" s="64" t="s">
        <v>67</v>
      </c>
      <c r="F37" s="202"/>
      <c r="G37" s="202"/>
      <c r="H37" s="202"/>
      <c r="I37" s="202"/>
    </row>
    <row r="38" spans="2:14" ht="14.25" customHeight="1">
      <c r="B38" s="69" t="s">
        <v>142</v>
      </c>
      <c r="C38" s="68"/>
      <c r="D38" s="68"/>
      <c r="F38" s="202"/>
      <c r="G38" s="202"/>
      <c r="H38" s="202"/>
      <c r="I38" s="202"/>
    </row>
    <row r="39" spans="2:14">
      <c r="B39" s="73"/>
      <c r="C39" s="90"/>
      <c r="D39" s="90"/>
      <c r="E39" s="203"/>
      <c r="F39" s="203"/>
      <c r="G39" s="203"/>
      <c r="H39" s="203"/>
      <c r="I39" s="73"/>
      <c r="J39" s="73"/>
    </row>
    <row r="40" spans="2:14">
      <c r="B40" s="73"/>
      <c r="C40" s="203"/>
      <c r="D40" s="203"/>
      <c r="E40" s="203"/>
      <c r="F40" s="203"/>
      <c r="G40" s="203"/>
      <c r="H40" s="202"/>
      <c r="I40" s="203"/>
      <c r="J40" s="203"/>
    </row>
    <row r="41" spans="2:14" ht="15">
      <c r="B41" s="9" t="s">
        <v>125</v>
      </c>
      <c r="C41" s="9"/>
      <c r="D41" s="9"/>
      <c r="E41" s="9"/>
      <c r="F41" s="9"/>
      <c r="G41" s="9"/>
      <c r="H41" s="9"/>
      <c r="I41" s="9"/>
      <c r="J41" s="9"/>
    </row>
    <row r="42" spans="2:14" ht="14.25">
      <c r="B42" s="10" t="s">
        <v>143</v>
      </c>
      <c r="C42" s="10"/>
      <c r="D42" s="10"/>
      <c r="E42" s="10"/>
      <c r="F42" s="10"/>
      <c r="G42" s="10"/>
      <c r="H42" s="10"/>
      <c r="I42" s="10"/>
      <c r="J42" s="10"/>
    </row>
    <row r="43" spans="2:14" ht="14.25">
      <c r="B43" s="10" t="s">
        <v>127</v>
      </c>
      <c r="C43" s="10"/>
      <c r="D43" s="10"/>
      <c r="E43" s="10"/>
      <c r="F43" s="10"/>
      <c r="G43" s="10"/>
      <c r="H43" s="10"/>
      <c r="I43" s="10"/>
      <c r="J43" s="10"/>
    </row>
    <row r="44" spans="2:14" ht="18" customHeight="1">
      <c r="B44" s="82" t="s">
        <v>4</v>
      </c>
      <c r="C44" s="12">
        <v>2025</v>
      </c>
      <c r="D44" s="13"/>
      <c r="E44" s="82">
        <v>2025</v>
      </c>
      <c r="F44" s="12">
        <v>2025</v>
      </c>
      <c r="G44" s="13"/>
      <c r="H44" s="15" t="s">
        <v>144</v>
      </c>
      <c r="I44" s="12" t="s">
        <v>128</v>
      </c>
      <c r="J44" s="179"/>
    </row>
    <row r="45" spans="2:14" ht="44.25" customHeight="1">
      <c r="B45" s="124"/>
      <c r="C45" s="125" t="s">
        <v>9</v>
      </c>
      <c r="D45" s="125" t="s">
        <v>10</v>
      </c>
      <c r="E45" s="124"/>
      <c r="F45" s="125" t="s">
        <v>9</v>
      </c>
      <c r="G45" s="125" t="s">
        <v>10</v>
      </c>
      <c r="H45" s="21"/>
      <c r="I45" s="180" t="s">
        <v>145</v>
      </c>
      <c r="J45" s="181" t="s">
        <v>92</v>
      </c>
    </row>
    <row r="46" spans="2:14" ht="18" customHeight="1">
      <c r="B46" s="23" t="s">
        <v>11</v>
      </c>
      <c r="C46" s="182">
        <f>+C47+C55+C67+C53</f>
        <v>2400</v>
      </c>
      <c r="D46" s="182">
        <f t="shared" ref="D46:H46" si="20">+D47+D55+D67+D53</f>
        <v>2336.6000000000004</v>
      </c>
      <c r="E46" s="182">
        <f t="shared" si="20"/>
        <v>4736.6000000000004</v>
      </c>
      <c r="F46" s="182">
        <f t="shared" si="20"/>
        <v>2758.3552730000001</v>
      </c>
      <c r="G46" s="182">
        <f t="shared" si="20"/>
        <v>2940.7165210000007</v>
      </c>
      <c r="H46" s="182">
        <f t="shared" si="20"/>
        <v>5699.0717940000004</v>
      </c>
      <c r="I46" s="182">
        <f t="shared" ref="I46:I71" si="21">+E46-H46</f>
        <v>-962.47179400000005</v>
      </c>
      <c r="J46" s="182">
        <f t="shared" ref="J46:J51" si="22">+E46/H46*100</f>
        <v>83.111779798715773</v>
      </c>
      <c r="K46" s="204"/>
      <c r="L46" s="205"/>
    </row>
    <row r="47" spans="2:14" ht="18" customHeight="1">
      <c r="B47" s="130" t="s">
        <v>12</v>
      </c>
      <c r="C47" s="128">
        <f t="shared" ref="C47:G50" si="23">+C48</f>
        <v>10.5</v>
      </c>
      <c r="D47" s="128">
        <f t="shared" si="23"/>
        <v>12.3</v>
      </c>
      <c r="E47" s="128">
        <f>+E48</f>
        <v>22.8</v>
      </c>
      <c r="F47" s="128">
        <f t="shared" ref="F47:G48" si="24">+F48</f>
        <v>27.407166</v>
      </c>
      <c r="G47" s="128">
        <f t="shared" si="24"/>
        <v>31.705984999999998</v>
      </c>
      <c r="H47" s="128">
        <f>+H48</f>
        <v>59.113151000000002</v>
      </c>
      <c r="I47" s="128">
        <f t="shared" si="21"/>
        <v>-36.313151000000005</v>
      </c>
      <c r="J47" s="128">
        <f t="shared" si="22"/>
        <v>38.5700975405625</v>
      </c>
      <c r="K47" s="204"/>
      <c r="L47" s="205"/>
    </row>
    <row r="48" spans="2:14" ht="18" customHeight="1">
      <c r="B48" s="130" t="s">
        <v>74</v>
      </c>
      <c r="C48" s="128">
        <f t="shared" si="23"/>
        <v>10.5</v>
      </c>
      <c r="D48" s="128">
        <f t="shared" si="23"/>
        <v>12.3</v>
      </c>
      <c r="E48" s="128">
        <f>+E49</f>
        <v>22.8</v>
      </c>
      <c r="F48" s="128">
        <f t="shared" si="24"/>
        <v>27.407166</v>
      </c>
      <c r="G48" s="128">
        <f t="shared" si="24"/>
        <v>31.705984999999998</v>
      </c>
      <c r="H48" s="128">
        <f>+H49</f>
        <v>59.113151000000002</v>
      </c>
      <c r="I48" s="128">
        <f t="shared" si="21"/>
        <v>-36.313151000000005</v>
      </c>
      <c r="J48" s="128">
        <f t="shared" si="22"/>
        <v>38.5700975405625</v>
      </c>
      <c r="K48" s="204"/>
      <c r="L48" s="205"/>
    </row>
    <row r="49" spans="2:12" ht="18" customHeight="1">
      <c r="B49" s="132" t="s">
        <v>95</v>
      </c>
      <c r="C49" s="128">
        <f>+C50+C52</f>
        <v>10.5</v>
      </c>
      <c r="D49" s="28">
        <f t="shared" si="23"/>
        <v>12.3</v>
      </c>
      <c r="E49" s="28">
        <f>+E50</f>
        <v>22.8</v>
      </c>
      <c r="F49" s="128">
        <f t="shared" si="23"/>
        <v>27.407166</v>
      </c>
      <c r="G49" s="28">
        <f t="shared" si="23"/>
        <v>31.705984999999998</v>
      </c>
      <c r="H49" s="28">
        <f>+H50</f>
        <v>59.113151000000002</v>
      </c>
      <c r="I49" s="28">
        <f t="shared" si="21"/>
        <v>-36.313151000000005</v>
      </c>
      <c r="J49" s="28">
        <f t="shared" si="22"/>
        <v>38.5700975405625</v>
      </c>
      <c r="K49" s="204"/>
      <c r="L49" s="205"/>
    </row>
    <row r="50" spans="2:12" ht="18" customHeight="1">
      <c r="B50" s="136" t="s">
        <v>96</v>
      </c>
      <c r="C50" s="128">
        <f>+C51</f>
        <v>10.5</v>
      </c>
      <c r="D50" s="128">
        <f t="shared" si="23"/>
        <v>12.3</v>
      </c>
      <c r="E50" s="128">
        <f>+E51</f>
        <v>22.8</v>
      </c>
      <c r="F50" s="128">
        <f t="shared" si="23"/>
        <v>27.407166</v>
      </c>
      <c r="G50" s="128">
        <f t="shared" si="23"/>
        <v>31.705984999999998</v>
      </c>
      <c r="H50" s="128">
        <f>+H51</f>
        <v>59.113151000000002</v>
      </c>
      <c r="I50" s="128">
        <f t="shared" si="21"/>
        <v>-36.313151000000005</v>
      </c>
      <c r="J50" s="128">
        <f t="shared" si="22"/>
        <v>38.5700975405625</v>
      </c>
      <c r="K50" s="204"/>
      <c r="L50" s="205"/>
    </row>
    <row r="51" spans="2:12" ht="18" customHeight="1">
      <c r="B51" s="43" t="s">
        <v>130</v>
      </c>
      <c r="C51" s="36">
        <f>+F13</f>
        <v>10.5</v>
      </c>
      <c r="D51" s="36">
        <f>+G13</f>
        <v>12.3</v>
      </c>
      <c r="E51" s="36">
        <f>+H13</f>
        <v>22.8</v>
      </c>
      <c r="F51" s="36">
        <v>27.407166</v>
      </c>
      <c r="G51" s="36">
        <v>31.705984999999998</v>
      </c>
      <c r="H51" s="36">
        <f>SUM(F51:G51)</f>
        <v>59.113151000000002</v>
      </c>
      <c r="I51" s="36">
        <f t="shared" si="21"/>
        <v>-36.313151000000005</v>
      </c>
      <c r="J51" s="36">
        <f t="shared" si="22"/>
        <v>38.5700975405625</v>
      </c>
      <c r="K51" s="204"/>
      <c r="L51" s="205"/>
    </row>
    <row r="52" spans="2:12" ht="18" customHeight="1">
      <c r="B52" s="158" t="s">
        <v>131</v>
      </c>
      <c r="C52" s="36">
        <v>0</v>
      </c>
      <c r="D52" s="36">
        <f>+G14</f>
        <v>0</v>
      </c>
      <c r="E52" s="36">
        <f>+H14</f>
        <v>0</v>
      </c>
      <c r="F52" s="36">
        <v>0</v>
      </c>
      <c r="G52" s="36">
        <v>0</v>
      </c>
      <c r="H52" s="36">
        <f>SUM(F52:G52)</f>
        <v>0</v>
      </c>
      <c r="I52" s="36">
        <f t="shared" si="21"/>
        <v>0</v>
      </c>
      <c r="J52" s="206">
        <v>0</v>
      </c>
      <c r="K52" s="204"/>
      <c r="L52" s="205"/>
    </row>
    <row r="53" spans="2:12" ht="18" customHeight="1">
      <c r="B53" s="141" t="s">
        <v>101</v>
      </c>
      <c r="C53" s="32">
        <f>+C54</f>
        <v>0.9</v>
      </c>
      <c r="D53" s="32">
        <f>+D54</f>
        <v>0</v>
      </c>
      <c r="E53" s="32">
        <f>+E54</f>
        <v>0.9</v>
      </c>
      <c r="F53" s="32">
        <f t="shared" ref="F53:I53" si="25">+F54</f>
        <v>0</v>
      </c>
      <c r="G53" s="32">
        <f t="shared" si="25"/>
        <v>0</v>
      </c>
      <c r="H53" s="32">
        <f t="shared" si="25"/>
        <v>0</v>
      </c>
      <c r="I53" s="32">
        <f t="shared" si="25"/>
        <v>-0.9</v>
      </c>
      <c r="J53" s="185">
        <v>0</v>
      </c>
      <c r="K53" s="204"/>
      <c r="L53" s="205"/>
    </row>
    <row r="54" spans="2:12" ht="18" customHeight="1">
      <c r="B54" s="186" t="s">
        <v>132</v>
      </c>
      <c r="C54" s="36">
        <v>0.9</v>
      </c>
      <c r="D54" s="36">
        <v>0</v>
      </c>
      <c r="E54" s="36">
        <f>SUM(C54:D54)</f>
        <v>0.9</v>
      </c>
      <c r="F54" s="36">
        <v>0</v>
      </c>
      <c r="G54" s="36">
        <v>0</v>
      </c>
      <c r="H54" s="36">
        <f>SUM(F54:G54)</f>
        <v>0</v>
      </c>
      <c r="I54" s="35">
        <f t="shared" ref="I54" si="26">+H54-E54</f>
        <v>-0.9</v>
      </c>
      <c r="J54" s="184">
        <v>0</v>
      </c>
      <c r="K54" s="204"/>
      <c r="L54" s="205"/>
    </row>
    <row r="55" spans="2:12" ht="18" customHeight="1">
      <c r="B55" s="140" t="s">
        <v>103</v>
      </c>
      <c r="C55" s="128">
        <f t="shared" ref="C55:G55" si="27">+C56+C63</f>
        <v>2299.9</v>
      </c>
      <c r="D55" s="128">
        <f t="shared" si="27"/>
        <v>2255.4</v>
      </c>
      <c r="E55" s="128">
        <f>+E56+E63</f>
        <v>4555.3</v>
      </c>
      <c r="F55" s="128">
        <f t="shared" si="27"/>
        <v>2654.4455440000002</v>
      </c>
      <c r="G55" s="128">
        <f t="shared" si="27"/>
        <v>2832.8903470000005</v>
      </c>
      <c r="H55" s="128">
        <f>+H56+H63</f>
        <v>5487.3358910000006</v>
      </c>
      <c r="I55" s="128">
        <f t="shared" si="21"/>
        <v>-932.03589100000045</v>
      </c>
      <c r="J55" s="128">
        <f t="shared" ref="J55:J69" si="28">+E55/H55*100</f>
        <v>83.014783320833885</v>
      </c>
      <c r="K55" s="204"/>
      <c r="L55" s="205"/>
    </row>
    <row r="56" spans="2:12" ht="18" customHeight="1">
      <c r="B56" s="136" t="s">
        <v>50</v>
      </c>
      <c r="C56" s="128">
        <f t="shared" ref="C56:G56" si="29">+C57+C61</f>
        <v>2192.8000000000002</v>
      </c>
      <c r="D56" s="28">
        <f t="shared" si="29"/>
        <v>2174.5</v>
      </c>
      <c r="E56" s="32">
        <f>+E57+E61</f>
        <v>4367.3</v>
      </c>
      <c r="F56" s="128">
        <f t="shared" si="29"/>
        <v>2445.0271050000001</v>
      </c>
      <c r="G56" s="28">
        <f t="shared" si="29"/>
        <v>2752.0536230000002</v>
      </c>
      <c r="H56" s="28">
        <f>+H57+H61</f>
        <v>5197.0807280000008</v>
      </c>
      <c r="I56" s="28">
        <f t="shared" si="21"/>
        <v>-829.78072800000064</v>
      </c>
      <c r="J56" s="28">
        <f t="shared" si="28"/>
        <v>84.033714859778101</v>
      </c>
      <c r="K56" s="204"/>
      <c r="L56" s="205"/>
    </row>
    <row r="57" spans="2:12" ht="18" customHeight="1">
      <c r="B57" s="143" t="s">
        <v>51</v>
      </c>
      <c r="C57" s="28">
        <f t="shared" ref="C57:G57" si="30">+C58+C60</f>
        <v>32.299999999999997</v>
      </c>
      <c r="D57" s="28">
        <f t="shared" si="30"/>
        <v>180.2</v>
      </c>
      <c r="E57" s="28">
        <f>+E58+E60</f>
        <v>212.49999999999997</v>
      </c>
      <c r="F57" s="28">
        <f t="shared" si="30"/>
        <v>216.158816</v>
      </c>
      <c r="G57" s="28">
        <f t="shared" si="30"/>
        <v>189.02972699999998</v>
      </c>
      <c r="H57" s="28">
        <f>+H58+H60</f>
        <v>405.18854299999998</v>
      </c>
      <c r="I57" s="28">
        <f t="shared" si="21"/>
        <v>-192.68854300000001</v>
      </c>
      <c r="J57" s="28">
        <f t="shared" si="28"/>
        <v>52.444720777803433</v>
      </c>
      <c r="K57" s="204"/>
      <c r="L57" s="205"/>
    </row>
    <row r="58" spans="2:12" ht="18" customHeight="1">
      <c r="B58" s="207" t="s">
        <v>104</v>
      </c>
      <c r="C58" s="153">
        <f t="shared" ref="C58:G58" si="31">+C59</f>
        <v>10.1</v>
      </c>
      <c r="D58" s="153">
        <f t="shared" si="31"/>
        <v>36.5</v>
      </c>
      <c r="E58" s="153">
        <f>+E59</f>
        <v>46.6</v>
      </c>
      <c r="F58" s="153">
        <f t="shared" si="31"/>
        <v>2.3837830000000002</v>
      </c>
      <c r="G58" s="153">
        <f t="shared" si="31"/>
        <v>32.628380999999997</v>
      </c>
      <c r="H58" s="153">
        <f>+H59</f>
        <v>35.012163999999999</v>
      </c>
      <c r="I58" s="153">
        <f t="shared" si="21"/>
        <v>11.587836000000003</v>
      </c>
      <c r="J58" s="28">
        <f t="shared" si="28"/>
        <v>133.09660037008854</v>
      </c>
      <c r="K58" s="204"/>
      <c r="L58" s="205"/>
    </row>
    <row r="59" spans="2:12" ht="18" customHeight="1">
      <c r="B59" s="208" t="s">
        <v>133</v>
      </c>
      <c r="C59" s="35">
        <f>+F21</f>
        <v>10.1</v>
      </c>
      <c r="D59" s="35">
        <f>+G21</f>
        <v>36.5</v>
      </c>
      <c r="E59" s="35">
        <f>SUM(C59:D59)</f>
        <v>46.6</v>
      </c>
      <c r="F59" s="35">
        <v>2.3837830000000002</v>
      </c>
      <c r="G59" s="35">
        <v>32.628380999999997</v>
      </c>
      <c r="H59" s="35">
        <f>SUM(F59:G59)</f>
        <v>35.012163999999999</v>
      </c>
      <c r="I59" s="35">
        <f t="shared" si="21"/>
        <v>11.587836000000003</v>
      </c>
      <c r="J59" s="35">
        <f t="shared" si="28"/>
        <v>133.09660037008854</v>
      </c>
      <c r="K59" s="204"/>
      <c r="L59" s="205"/>
    </row>
    <row r="60" spans="2:12" ht="18" customHeight="1">
      <c r="B60" s="209" t="s">
        <v>134</v>
      </c>
      <c r="C60" s="35">
        <f>+F22</f>
        <v>22.2</v>
      </c>
      <c r="D60" s="35">
        <f>+G22</f>
        <v>143.69999999999999</v>
      </c>
      <c r="E60" s="36">
        <f>SUM(C60:D60)</f>
        <v>165.89999999999998</v>
      </c>
      <c r="F60" s="35">
        <v>213.77503300000001</v>
      </c>
      <c r="G60" s="35">
        <v>156.40134599999999</v>
      </c>
      <c r="H60" s="35">
        <f>SUM(F60:G60)</f>
        <v>370.176379</v>
      </c>
      <c r="I60" s="35">
        <f t="shared" si="21"/>
        <v>-204.27637900000002</v>
      </c>
      <c r="J60" s="35">
        <f t="shared" si="28"/>
        <v>44.816473824765566</v>
      </c>
      <c r="K60" s="204"/>
      <c r="L60" s="205"/>
    </row>
    <row r="61" spans="2:12" ht="18" customHeight="1">
      <c r="B61" s="143" t="s">
        <v>52</v>
      </c>
      <c r="C61" s="28">
        <f t="shared" ref="C61:G61" si="32">SUM(C62:C62)</f>
        <v>2160.5</v>
      </c>
      <c r="D61" s="28">
        <f t="shared" si="32"/>
        <v>1994.3</v>
      </c>
      <c r="E61" s="28">
        <f>SUM(E62:E62)</f>
        <v>4154.8</v>
      </c>
      <c r="F61" s="28">
        <f t="shared" si="32"/>
        <v>2228.868289</v>
      </c>
      <c r="G61" s="28">
        <f t="shared" si="32"/>
        <v>2563.0238960000001</v>
      </c>
      <c r="H61" s="28">
        <f>SUM(H62:H62)</f>
        <v>4791.8921850000006</v>
      </c>
      <c r="I61" s="28">
        <f t="shared" si="21"/>
        <v>-637.09218500000043</v>
      </c>
      <c r="J61" s="28">
        <f t="shared" si="28"/>
        <v>86.70478883071948</v>
      </c>
      <c r="K61" s="204"/>
      <c r="L61" s="205"/>
    </row>
    <row r="62" spans="2:12" ht="18" customHeight="1">
      <c r="B62" s="209" t="s">
        <v>135</v>
      </c>
      <c r="C62" s="35">
        <f>+F24</f>
        <v>2160.5</v>
      </c>
      <c r="D62" s="35">
        <f>+G24</f>
        <v>1994.3</v>
      </c>
      <c r="E62" s="36">
        <f>SUM(C62:D62)</f>
        <v>4154.8</v>
      </c>
      <c r="F62" s="35">
        <v>2228.868289</v>
      </c>
      <c r="G62" s="35">
        <v>2563.0238960000001</v>
      </c>
      <c r="H62" s="35">
        <f>SUM(F62:G62)</f>
        <v>4791.8921850000006</v>
      </c>
      <c r="I62" s="35">
        <f t="shared" si="21"/>
        <v>-637.09218500000043</v>
      </c>
      <c r="J62" s="35">
        <f t="shared" si="28"/>
        <v>86.70478883071948</v>
      </c>
      <c r="K62" s="204"/>
      <c r="L62" s="205"/>
    </row>
    <row r="63" spans="2:12" ht="18" customHeight="1">
      <c r="B63" s="143" t="s">
        <v>56</v>
      </c>
      <c r="C63" s="28">
        <f t="shared" ref="C63:F63" si="33">SUM(C64:C66)</f>
        <v>107.1</v>
      </c>
      <c r="D63" s="28">
        <f t="shared" si="33"/>
        <v>80.900000000000006</v>
      </c>
      <c r="E63" s="28">
        <f>SUM(E64:E66)</f>
        <v>188</v>
      </c>
      <c r="F63" s="28">
        <f t="shared" si="33"/>
        <v>209.41843900000001</v>
      </c>
      <c r="G63" s="28">
        <f>SUM(G64:G66)</f>
        <v>80.836724000000004</v>
      </c>
      <c r="H63" s="28">
        <f>SUM(H64:H66)</f>
        <v>290.25516299999998</v>
      </c>
      <c r="I63" s="28">
        <f t="shared" si="21"/>
        <v>-102.25516299999998</v>
      </c>
      <c r="J63" s="28">
        <f t="shared" si="28"/>
        <v>64.770596345946828</v>
      </c>
      <c r="K63" s="204"/>
      <c r="L63" s="205"/>
    </row>
    <row r="64" spans="2:12" ht="18" customHeight="1">
      <c r="B64" s="209" t="s">
        <v>136</v>
      </c>
      <c r="C64" s="35">
        <f t="shared" ref="C64:D66" si="34">+F26</f>
        <v>4.3</v>
      </c>
      <c r="D64" s="35">
        <f t="shared" si="34"/>
        <v>3.4</v>
      </c>
      <c r="E64" s="35">
        <f>SUM(C64:D64)</f>
        <v>7.6999999999999993</v>
      </c>
      <c r="F64" s="35">
        <v>33.389636000000003</v>
      </c>
      <c r="G64" s="35">
        <v>26.332560999999998</v>
      </c>
      <c r="H64" s="35">
        <f>SUM(F64:G64)</f>
        <v>59.722197000000001</v>
      </c>
      <c r="I64" s="35">
        <f t="shared" si="21"/>
        <v>-52.022197000000006</v>
      </c>
      <c r="J64" s="35">
        <f t="shared" si="28"/>
        <v>12.893028700869793</v>
      </c>
      <c r="K64" s="204"/>
      <c r="L64" s="205"/>
    </row>
    <row r="65" spans="2:12" ht="18" customHeight="1">
      <c r="B65" s="209" t="s">
        <v>137</v>
      </c>
      <c r="C65" s="35">
        <f t="shared" si="34"/>
        <v>41.8</v>
      </c>
      <c r="D65" s="35">
        <f t="shared" si="34"/>
        <v>28.6</v>
      </c>
      <c r="E65" s="35">
        <f>SUM(C65:D65)</f>
        <v>70.400000000000006</v>
      </c>
      <c r="F65" s="35">
        <v>171.611535</v>
      </c>
      <c r="G65" s="35">
        <v>49.569681000000003</v>
      </c>
      <c r="H65" s="35">
        <f>SUM(F65:G65)</f>
        <v>221.18121600000001</v>
      </c>
      <c r="I65" s="35">
        <f t="shared" si="21"/>
        <v>-150.781216</v>
      </c>
      <c r="J65" s="35">
        <f t="shared" si="28"/>
        <v>31.829104330450917</v>
      </c>
      <c r="K65" s="204"/>
      <c r="L65" s="205"/>
    </row>
    <row r="66" spans="2:12" ht="18" customHeight="1">
      <c r="B66" s="209" t="s">
        <v>138</v>
      </c>
      <c r="C66" s="35">
        <f t="shared" si="34"/>
        <v>61</v>
      </c>
      <c r="D66" s="35">
        <f t="shared" si="34"/>
        <v>48.9</v>
      </c>
      <c r="E66" s="35">
        <f>SUM(C66:D66)</f>
        <v>109.9</v>
      </c>
      <c r="F66" s="35">
        <v>4.417268</v>
      </c>
      <c r="G66" s="35">
        <v>4.934482</v>
      </c>
      <c r="H66" s="35">
        <f>SUM(F66:G66)</f>
        <v>9.3517499999999991</v>
      </c>
      <c r="I66" s="35">
        <f t="shared" si="21"/>
        <v>100.54825000000001</v>
      </c>
      <c r="J66" s="35">
        <f t="shared" si="28"/>
        <v>1175.1811158339351</v>
      </c>
      <c r="K66" s="204"/>
      <c r="L66" s="205"/>
    </row>
    <row r="67" spans="2:12" ht="18" customHeight="1">
      <c r="B67" s="140" t="s">
        <v>109</v>
      </c>
      <c r="C67" s="28">
        <f t="shared" ref="C67:G67" si="35">+C68+C70</f>
        <v>88.7</v>
      </c>
      <c r="D67" s="28">
        <f t="shared" si="35"/>
        <v>68.900000000000006</v>
      </c>
      <c r="E67" s="28">
        <f>+E68+E70</f>
        <v>157.60000000000002</v>
      </c>
      <c r="F67" s="28">
        <f t="shared" si="35"/>
        <v>76.502562999999995</v>
      </c>
      <c r="G67" s="28">
        <f t="shared" si="35"/>
        <v>76.120188999999996</v>
      </c>
      <c r="H67" s="28">
        <f>+H68+H70</f>
        <v>152.62275199999999</v>
      </c>
      <c r="I67" s="28">
        <f t="shared" si="21"/>
        <v>4.9772480000000314</v>
      </c>
      <c r="J67" s="28">
        <f t="shared" si="28"/>
        <v>103.26114418379773</v>
      </c>
      <c r="K67" s="204"/>
      <c r="L67" s="205"/>
    </row>
    <row r="68" spans="2:12" ht="18" customHeight="1">
      <c r="B68" s="132" t="s">
        <v>62</v>
      </c>
      <c r="C68" s="153">
        <f t="shared" ref="C68:D68" si="36">+C69</f>
        <v>88.7</v>
      </c>
      <c r="D68" s="153">
        <f t="shared" si="36"/>
        <v>68.900000000000006</v>
      </c>
      <c r="E68" s="32">
        <f>SUM(C68:D68)</f>
        <v>157.60000000000002</v>
      </c>
      <c r="F68" s="153">
        <f t="shared" ref="F68:G68" si="37">+F69</f>
        <v>76.502562999999995</v>
      </c>
      <c r="G68" s="153">
        <f t="shared" si="37"/>
        <v>76.120188999999996</v>
      </c>
      <c r="H68" s="153">
        <f>SUM(F68:G68)</f>
        <v>152.62275199999999</v>
      </c>
      <c r="I68" s="153">
        <f t="shared" si="21"/>
        <v>4.9772480000000314</v>
      </c>
      <c r="J68" s="153">
        <f t="shared" si="28"/>
        <v>103.26114418379773</v>
      </c>
      <c r="K68" s="204"/>
      <c r="L68" s="205"/>
    </row>
    <row r="69" spans="2:12" ht="18" customHeight="1">
      <c r="B69" s="210" t="s">
        <v>139</v>
      </c>
      <c r="C69" s="192">
        <f>+F31</f>
        <v>88.7</v>
      </c>
      <c r="D69" s="192">
        <f>+G31</f>
        <v>68.900000000000006</v>
      </c>
      <c r="E69" s="192">
        <f>SUM(C69:D69)</f>
        <v>157.60000000000002</v>
      </c>
      <c r="F69" s="192">
        <v>76.502562999999995</v>
      </c>
      <c r="G69" s="192">
        <v>76.120188999999996</v>
      </c>
      <c r="H69" s="35">
        <f>SUM(F69:G69)</f>
        <v>152.62275199999999</v>
      </c>
      <c r="I69" s="35">
        <f t="shared" si="21"/>
        <v>4.9772480000000314</v>
      </c>
      <c r="J69" s="35">
        <f t="shared" si="28"/>
        <v>103.26114418379773</v>
      </c>
      <c r="K69" s="204"/>
      <c r="L69" s="205"/>
    </row>
    <row r="70" spans="2:12" ht="18" customHeight="1">
      <c r="B70" s="132" t="s">
        <v>63</v>
      </c>
      <c r="C70" s="128">
        <f>+C32</f>
        <v>0</v>
      </c>
      <c r="D70" s="128">
        <f>+F32</f>
        <v>0</v>
      </c>
      <c r="E70" s="128">
        <f>SUM(C70:D70)</f>
        <v>0</v>
      </c>
      <c r="F70" s="128">
        <v>0</v>
      </c>
      <c r="G70" s="128">
        <v>0</v>
      </c>
      <c r="H70" s="128">
        <f>SUM(F70:G70)</f>
        <v>0</v>
      </c>
      <c r="I70" s="128">
        <f t="shared" si="21"/>
        <v>0</v>
      </c>
      <c r="J70" s="128">
        <v>0</v>
      </c>
      <c r="K70" s="204"/>
      <c r="L70" s="205"/>
    </row>
    <row r="71" spans="2:12" ht="18" customHeight="1">
      <c r="B71" s="194" t="s">
        <v>121</v>
      </c>
      <c r="C71" s="160">
        <f t="shared" ref="C71:H71" si="38">+C46</f>
        <v>2400</v>
      </c>
      <c r="D71" s="160">
        <f t="shared" si="38"/>
        <v>2336.6000000000004</v>
      </c>
      <c r="E71" s="160">
        <f t="shared" si="38"/>
        <v>4736.6000000000004</v>
      </c>
      <c r="F71" s="160">
        <f t="shared" si="38"/>
        <v>2758.3552730000001</v>
      </c>
      <c r="G71" s="160">
        <f t="shared" si="38"/>
        <v>2940.7165210000007</v>
      </c>
      <c r="H71" s="160">
        <f t="shared" si="38"/>
        <v>5699.0717940000004</v>
      </c>
      <c r="I71" s="160">
        <f t="shared" si="21"/>
        <v>-962.47179400000005</v>
      </c>
      <c r="J71" s="160">
        <f>+E71/H71*100</f>
        <v>83.111779798715773</v>
      </c>
      <c r="K71" s="204"/>
      <c r="L71" s="205"/>
    </row>
    <row r="72" spans="2:12" ht="15">
      <c r="B72" s="60" t="s">
        <v>141</v>
      </c>
      <c r="F72" s="202"/>
      <c r="G72" s="202"/>
      <c r="H72" s="202"/>
      <c r="I72" s="202"/>
      <c r="K72" s="204"/>
    </row>
    <row r="73" spans="2:12">
      <c r="B73" s="64" t="s">
        <v>67</v>
      </c>
      <c r="F73" s="202"/>
      <c r="G73" s="202"/>
      <c r="H73" s="202"/>
      <c r="I73" s="202"/>
    </row>
    <row r="74" spans="2:12" ht="15">
      <c r="B74" s="69" t="s">
        <v>142</v>
      </c>
      <c r="C74" s="191"/>
      <c r="D74" s="191"/>
      <c r="E74" s="191"/>
      <c r="F74" s="211"/>
      <c r="G74" s="211"/>
      <c r="H74" s="211"/>
      <c r="I74" s="202"/>
    </row>
    <row r="75" spans="2:12">
      <c r="B75" s="73"/>
      <c r="C75" s="176"/>
      <c r="D75" s="176"/>
      <c r="E75" s="176"/>
      <c r="F75" s="176"/>
      <c r="G75" s="176"/>
      <c r="H75" s="176"/>
      <c r="I75" s="73"/>
      <c r="J75" s="73"/>
    </row>
    <row r="76" spans="2:12">
      <c r="B76" s="73"/>
      <c r="C76" s="73"/>
      <c r="D76" s="73"/>
      <c r="E76" s="212"/>
      <c r="F76" s="176"/>
      <c r="G76" s="176"/>
      <c r="H76" s="73"/>
      <c r="I76" s="73"/>
      <c r="J76" s="73"/>
    </row>
    <row r="77" spans="2:12">
      <c r="B77" s="73"/>
      <c r="C77" s="73"/>
      <c r="D77" s="73"/>
      <c r="E77" s="212"/>
      <c r="F77" s="173"/>
      <c r="G77" s="173"/>
      <c r="H77" s="73"/>
      <c r="I77" s="73"/>
      <c r="J77" s="73"/>
    </row>
    <row r="78" spans="2:12">
      <c r="B78" s="73"/>
      <c r="C78" s="73"/>
      <c r="D78" s="73"/>
      <c r="E78" s="212"/>
      <c r="F78" s="173"/>
      <c r="G78" s="173"/>
      <c r="H78" s="73"/>
      <c r="I78" s="73"/>
      <c r="J78" s="73"/>
    </row>
    <row r="79" spans="2:12">
      <c r="B79" s="73"/>
      <c r="C79" s="73"/>
      <c r="D79" s="73"/>
      <c r="E79" s="212"/>
      <c r="F79" s="173"/>
      <c r="G79" s="173"/>
      <c r="H79" s="73"/>
      <c r="I79" s="73"/>
      <c r="J79" s="73"/>
    </row>
    <row r="80" spans="2:12">
      <c r="B80" s="73"/>
      <c r="C80" s="73"/>
      <c r="D80" s="73"/>
      <c r="E80" s="212"/>
      <c r="F80" s="173"/>
      <c r="G80" s="173"/>
      <c r="H80" s="73"/>
      <c r="I80" s="73"/>
      <c r="J80" s="73"/>
    </row>
    <row r="81" spans="2:10">
      <c r="B81" s="73"/>
      <c r="C81" s="73"/>
      <c r="D81" s="73"/>
      <c r="E81" s="212"/>
      <c r="F81" s="173"/>
      <c r="G81" s="173"/>
      <c r="H81" s="73"/>
      <c r="I81" s="73"/>
      <c r="J81" s="73"/>
    </row>
    <row r="82" spans="2:10">
      <c r="B82" s="73"/>
      <c r="C82" s="73"/>
      <c r="D82" s="73"/>
      <c r="E82" s="73"/>
      <c r="F82" s="173"/>
      <c r="G82" s="173"/>
      <c r="H82" s="73"/>
      <c r="I82" s="73"/>
      <c r="J82" s="73"/>
    </row>
    <row r="83" spans="2:10">
      <c r="B83" s="73"/>
      <c r="C83" s="73"/>
      <c r="D83" s="73"/>
      <c r="E83" s="73"/>
      <c r="F83" s="173"/>
      <c r="G83" s="173"/>
      <c r="H83" s="73"/>
      <c r="I83" s="73"/>
      <c r="J83" s="73"/>
    </row>
    <row r="84" spans="2:10">
      <c r="B84" s="73"/>
      <c r="C84" s="73"/>
      <c r="D84" s="73"/>
      <c r="E84" s="73"/>
      <c r="F84" s="173"/>
      <c r="G84" s="173"/>
      <c r="H84" s="73"/>
      <c r="I84" s="73"/>
      <c r="J84" s="73"/>
    </row>
    <row r="85" spans="2:10">
      <c r="B85" s="73"/>
      <c r="C85" s="73"/>
      <c r="D85" s="73"/>
      <c r="E85" s="73"/>
      <c r="F85" s="173"/>
      <c r="G85" s="173"/>
      <c r="H85" s="73"/>
      <c r="I85" s="73"/>
      <c r="J85" s="73"/>
    </row>
    <row r="86" spans="2:10">
      <c r="B86" s="73"/>
      <c r="C86" s="73"/>
      <c r="D86" s="73"/>
      <c r="E86" s="73"/>
      <c r="F86" s="173"/>
      <c r="G86" s="173"/>
      <c r="H86" s="73"/>
      <c r="I86" s="73"/>
      <c r="J86" s="73"/>
    </row>
    <row r="87" spans="2:10">
      <c r="B87" s="73"/>
      <c r="C87" s="73"/>
      <c r="D87" s="73"/>
      <c r="E87" s="73"/>
      <c r="F87" s="173"/>
      <c r="G87" s="173"/>
      <c r="H87" s="73"/>
      <c r="I87" s="73"/>
      <c r="J87" s="73"/>
    </row>
    <row r="88" spans="2:10">
      <c r="B88" s="73"/>
      <c r="C88" s="73"/>
      <c r="D88" s="73"/>
      <c r="E88" s="73"/>
      <c r="F88" s="173"/>
      <c r="G88" s="173"/>
      <c r="H88" s="73"/>
      <c r="I88" s="73"/>
      <c r="J88" s="73"/>
    </row>
    <row r="89" spans="2:10">
      <c r="B89" s="73"/>
      <c r="C89" s="73"/>
      <c r="D89" s="73"/>
      <c r="E89" s="73"/>
      <c r="F89" s="173"/>
      <c r="G89" s="173"/>
      <c r="H89" s="73"/>
      <c r="I89" s="73"/>
      <c r="J89" s="73"/>
    </row>
    <row r="90" spans="2:10">
      <c r="B90" s="73"/>
      <c r="C90" s="73"/>
      <c r="D90" s="73"/>
      <c r="E90" s="73"/>
      <c r="F90" s="173"/>
      <c r="G90" s="173"/>
      <c r="H90" s="73"/>
      <c r="I90" s="73"/>
      <c r="J90" s="73"/>
    </row>
    <row r="91" spans="2:10">
      <c r="B91" s="73"/>
      <c r="C91" s="73"/>
      <c r="D91" s="73"/>
      <c r="E91" s="73"/>
      <c r="F91" s="173"/>
      <c r="G91" s="173"/>
      <c r="H91" s="73"/>
      <c r="I91" s="73"/>
      <c r="J91" s="73"/>
    </row>
    <row r="92" spans="2:10">
      <c r="B92" s="73"/>
      <c r="C92" s="73"/>
      <c r="D92" s="73"/>
      <c r="E92" s="73"/>
      <c r="F92" s="173"/>
      <c r="G92" s="173"/>
      <c r="H92" s="73"/>
      <c r="I92" s="73"/>
      <c r="J92" s="73"/>
    </row>
    <row r="93" spans="2:10">
      <c r="B93" s="73"/>
      <c r="C93" s="73"/>
      <c r="D93" s="73"/>
      <c r="E93" s="73"/>
      <c r="F93" s="173"/>
      <c r="G93" s="173"/>
      <c r="H93" s="73"/>
      <c r="I93" s="73"/>
      <c r="J93" s="73"/>
    </row>
    <row r="94" spans="2:10">
      <c r="B94" s="73"/>
      <c r="C94" s="73"/>
      <c r="D94" s="73"/>
      <c r="E94" s="73"/>
      <c r="F94" s="173"/>
      <c r="G94" s="173"/>
      <c r="H94" s="73"/>
      <c r="I94" s="73"/>
      <c r="J94" s="73"/>
    </row>
    <row r="95" spans="2:10">
      <c r="B95" s="73"/>
      <c r="C95" s="73"/>
      <c r="D95" s="73"/>
      <c r="E95" s="73"/>
      <c r="F95" s="173"/>
      <c r="G95" s="173"/>
      <c r="H95" s="73"/>
      <c r="I95" s="73"/>
      <c r="J95" s="73"/>
    </row>
    <row r="96" spans="2:10">
      <c r="B96" s="73"/>
      <c r="C96" s="73"/>
      <c r="D96" s="73"/>
      <c r="E96" s="73"/>
      <c r="F96" s="173"/>
      <c r="G96" s="173"/>
      <c r="H96" s="73"/>
      <c r="I96" s="73"/>
      <c r="J96" s="73"/>
    </row>
    <row r="97" spans="2:10">
      <c r="B97" s="73"/>
      <c r="C97" s="73"/>
      <c r="D97" s="73"/>
      <c r="E97" s="73"/>
      <c r="F97" s="173"/>
      <c r="G97" s="173"/>
      <c r="H97" s="73"/>
      <c r="I97" s="73"/>
      <c r="J97" s="73"/>
    </row>
    <row r="98" spans="2:10">
      <c r="B98" s="73"/>
      <c r="C98" s="73"/>
      <c r="D98" s="73"/>
      <c r="E98" s="73"/>
      <c r="F98" s="173"/>
      <c r="G98" s="173"/>
      <c r="H98" s="73"/>
      <c r="I98" s="73"/>
      <c r="J98" s="73"/>
    </row>
    <row r="99" spans="2:10">
      <c r="B99" s="73"/>
      <c r="C99" s="73"/>
      <c r="D99" s="73"/>
      <c r="E99" s="73"/>
      <c r="F99" s="173"/>
      <c r="G99" s="173"/>
      <c r="H99" s="73"/>
      <c r="I99" s="73"/>
      <c r="J99" s="73"/>
    </row>
    <row r="100" spans="2:10">
      <c r="B100" s="73"/>
      <c r="C100" s="73"/>
      <c r="D100" s="73"/>
      <c r="E100" s="73"/>
      <c r="F100" s="173"/>
      <c r="G100" s="173"/>
      <c r="H100" s="73"/>
      <c r="I100" s="73"/>
      <c r="J100" s="73"/>
    </row>
    <row r="101" spans="2:10">
      <c r="B101" s="73"/>
      <c r="C101" s="73"/>
      <c r="D101" s="73"/>
      <c r="E101" s="73"/>
      <c r="F101" s="173"/>
      <c r="G101" s="173"/>
      <c r="H101" s="73"/>
      <c r="I101" s="73"/>
      <c r="J101" s="73"/>
    </row>
    <row r="102" spans="2:10">
      <c r="B102" s="73"/>
      <c r="C102" s="73"/>
      <c r="D102" s="73"/>
      <c r="E102" s="73"/>
      <c r="F102" s="173"/>
      <c r="G102" s="173"/>
      <c r="H102" s="73"/>
      <c r="I102" s="73"/>
      <c r="J102" s="73"/>
    </row>
    <row r="103" spans="2:10">
      <c r="B103" s="73"/>
      <c r="C103" s="73"/>
      <c r="D103" s="73"/>
      <c r="E103" s="73"/>
      <c r="F103" s="173"/>
      <c r="G103" s="173"/>
      <c r="H103" s="73"/>
      <c r="I103" s="73"/>
      <c r="J103" s="73"/>
    </row>
    <row r="104" spans="2:10">
      <c r="B104" s="73"/>
      <c r="C104" s="73"/>
      <c r="D104" s="73"/>
      <c r="E104" s="73"/>
      <c r="F104" s="173"/>
      <c r="G104" s="173"/>
      <c r="H104" s="73"/>
      <c r="I104" s="73"/>
      <c r="J104" s="73"/>
    </row>
    <row r="105" spans="2:10">
      <c r="B105" s="73"/>
      <c r="C105" s="73"/>
      <c r="D105" s="73"/>
      <c r="E105" s="73"/>
      <c r="F105" s="173"/>
      <c r="G105" s="173"/>
      <c r="H105" s="73"/>
      <c r="I105" s="73"/>
      <c r="J105" s="73"/>
    </row>
    <row r="106" spans="2:10">
      <c r="B106" s="73"/>
      <c r="C106" s="73"/>
      <c r="D106" s="73"/>
      <c r="E106" s="73"/>
      <c r="F106" s="173"/>
      <c r="G106" s="173"/>
      <c r="H106" s="73"/>
      <c r="I106" s="73"/>
      <c r="J106" s="73"/>
    </row>
    <row r="107" spans="2:10">
      <c r="B107" s="73"/>
      <c r="C107" s="73"/>
      <c r="D107" s="73"/>
      <c r="E107" s="73"/>
      <c r="F107" s="173"/>
      <c r="G107" s="173"/>
      <c r="H107" s="73"/>
      <c r="I107" s="73"/>
      <c r="J107" s="73"/>
    </row>
    <row r="108" spans="2:10">
      <c r="B108" s="73"/>
      <c r="C108" s="73"/>
      <c r="D108" s="73"/>
      <c r="E108" s="73"/>
      <c r="F108" s="173"/>
      <c r="G108" s="173"/>
      <c r="H108" s="73"/>
      <c r="I108" s="73"/>
      <c r="J108" s="73"/>
    </row>
    <row r="109" spans="2:10">
      <c r="B109" s="73"/>
      <c r="C109" s="73"/>
      <c r="D109" s="73"/>
      <c r="E109" s="73"/>
      <c r="F109" s="173"/>
      <c r="G109" s="173"/>
      <c r="H109" s="73"/>
      <c r="I109" s="73"/>
      <c r="J109" s="73"/>
    </row>
    <row r="110" spans="2:10">
      <c r="B110" s="73"/>
      <c r="C110" s="73"/>
      <c r="D110" s="73"/>
      <c r="E110" s="73"/>
      <c r="F110" s="173"/>
      <c r="G110" s="173"/>
      <c r="H110" s="73"/>
      <c r="I110" s="73"/>
      <c r="J110" s="73"/>
    </row>
    <row r="111" spans="2:10">
      <c r="B111" s="73"/>
      <c r="C111" s="73"/>
      <c r="D111" s="73"/>
      <c r="E111" s="73"/>
      <c r="F111" s="173"/>
      <c r="G111" s="173"/>
      <c r="H111" s="73"/>
      <c r="I111" s="73"/>
      <c r="J111" s="73"/>
    </row>
    <row r="112" spans="2:10">
      <c r="B112" s="73"/>
      <c r="C112" s="73"/>
      <c r="D112" s="73"/>
      <c r="E112" s="73"/>
      <c r="F112" s="173"/>
      <c r="G112" s="173"/>
      <c r="H112" s="73"/>
      <c r="I112" s="73"/>
      <c r="J112" s="73"/>
    </row>
    <row r="113" spans="2:10">
      <c r="B113" s="73"/>
      <c r="C113" s="73"/>
      <c r="D113" s="73"/>
      <c r="E113" s="73"/>
      <c r="F113" s="173"/>
      <c r="G113" s="173"/>
      <c r="H113" s="73"/>
      <c r="I113" s="73"/>
      <c r="J113" s="73"/>
    </row>
    <row r="114" spans="2:10">
      <c r="B114" s="73"/>
      <c r="C114" s="73"/>
      <c r="D114" s="73"/>
      <c r="E114" s="73"/>
      <c r="F114" s="173"/>
      <c r="G114" s="173"/>
      <c r="H114" s="73"/>
      <c r="I114" s="73"/>
      <c r="J114" s="73"/>
    </row>
    <row r="115" spans="2:10">
      <c r="B115" s="73"/>
      <c r="C115" s="73"/>
      <c r="D115" s="73"/>
      <c r="E115" s="73"/>
      <c r="F115" s="173"/>
      <c r="G115" s="173"/>
      <c r="H115" s="73"/>
      <c r="I115" s="73"/>
      <c r="J115" s="73"/>
    </row>
    <row r="116" spans="2:10">
      <c r="B116" s="73"/>
      <c r="C116" s="73"/>
      <c r="D116" s="73"/>
      <c r="E116" s="73"/>
      <c r="F116" s="173"/>
      <c r="G116" s="173"/>
      <c r="H116" s="73"/>
      <c r="I116" s="73"/>
      <c r="J116" s="73"/>
    </row>
    <row r="117" spans="2:10">
      <c r="B117" s="73"/>
      <c r="C117" s="73"/>
      <c r="D117" s="73"/>
      <c r="E117" s="73"/>
      <c r="F117" s="173"/>
      <c r="G117" s="173"/>
      <c r="H117" s="73"/>
      <c r="I117" s="73"/>
      <c r="J117" s="73"/>
    </row>
    <row r="118" spans="2:10">
      <c r="B118" s="73"/>
      <c r="C118" s="73"/>
      <c r="D118" s="73"/>
      <c r="E118" s="73"/>
      <c r="F118" s="173"/>
      <c r="G118" s="173"/>
      <c r="H118" s="73"/>
      <c r="I118" s="73"/>
      <c r="J118" s="73"/>
    </row>
    <row r="119" spans="2:10">
      <c r="B119" s="73"/>
      <c r="C119" s="73"/>
      <c r="D119" s="73"/>
      <c r="E119" s="73"/>
      <c r="F119" s="173"/>
      <c r="G119" s="173"/>
      <c r="H119" s="73"/>
      <c r="I119" s="73"/>
      <c r="J119" s="73"/>
    </row>
    <row r="120" spans="2:10">
      <c r="B120" s="73"/>
      <c r="C120" s="73"/>
      <c r="D120" s="73"/>
      <c r="E120" s="73"/>
      <c r="F120" s="173"/>
      <c r="G120" s="173"/>
      <c r="H120" s="73"/>
      <c r="I120" s="73"/>
      <c r="J120" s="73"/>
    </row>
    <row r="121" spans="2:10">
      <c r="B121" s="73"/>
      <c r="C121" s="73"/>
      <c r="D121" s="73"/>
      <c r="E121" s="73"/>
      <c r="F121" s="173"/>
      <c r="G121" s="173"/>
      <c r="H121" s="73"/>
      <c r="I121" s="73"/>
      <c r="J121" s="73"/>
    </row>
    <row r="122" spans="2:10">
      <c r="B122" s="73"/>
      <c r="C122" s="73"/>
      <c r="D122" s="73"/>
      <c r="E122" s="73"/>
      <c r="F122" s="173"/>
      <c r="G122" s="173"/>
      <c r="H122" s="73"/>
      <c r="I122" s="73"/>
      <c r="J122" s="73"/>
    </row>
    <row r="123" spans="2:10">
      <c r="B123" s="73"/>
      <c r="C123" s="73"/>
      <c r="D123" s="73"/>
      <c r="E123" s="73"/>
      <c r="F123" s="173"/>
      <c r="G123" s="173"/>
      <c r="H123" s="73"/>
      <c r="I123" s="73"/>
      <c r="J123" s="73"/>
    </row>
    <row r="124" spans="2:10">
      <c r="B124" s="73"/>
      <c r="C124" s="73"/>
      <c r="D124" s="73"/>
      <c r="E124" s="73"/>
      <c r="F124" s="173"/>
      <c r="G124" s="173"/>
      <c r="H124" s="73"/>
      <c r="I124" s="73"/>
      <c r="J124" s="73"/>
    </row>
    <row r="125" spans="2:10">
      <c r="B125" s="73"/>
      <c r="C125" s="73"/>
      <c r="D125" s="73"/>
      <c r="E125" s="73"/>
      <c r="F125" s="173"/>
      <c r="G125" s="173"/>
      <c r="H125" s="73"/>
      <c r="I125" s="73"/>
      <c r="J125" s="73"/>
    </row>
    <row r="126" spans="2:10">
      <c r="B126" s="73"/>
      <c r="C126" s="73"/>
      <c r="D126" s="73"/>
      <c r="E126" s="73"/>
      <c r="F126" s="173"/>
      <c r="G126" s="173"/>
      <c r="H126" s="73"/>
      <c r="I126" s="73"/>
      <c r="J126" s="73"/>
    </row>
    <row r="127" spans="2:10">
      <c r="B127" s="73"/>
      <c r="C127" s="73"/>
      <c r="D127" s="73"/>
      <c r="E127" s="73"/>
      <c r="F127" s="173"/>
      <c r="G127" s="173"/>
      <c r="H127" s="73"/>
      <c r="I127" s="73"/>
      <c r="J127" s="73"/>
    </row>
    <row r="128" spans="2:10">
      <c r="B128" s="73"/>
      <c r="C128" s="73"/>
      <c r="D128" s="73"/>
      <c r="E128" s="73"/>
      <c r="F128" s="173"/>
      <c r="G128" s="173"/>
      <c r="H128" s="73"/>
      <c r="I128" s="73"/>
      <c r="J128" s="73"/>
    </row>
    <row r="129" spans="2:10">
      <c r="B129" s="73"/>
      <c r="C129" s="73"/>
      <c r="D129" s="73"/>
      <c r="E129" s="73"/>
      <c r="F129" s="173"/>
      <c r="G129" s="173"/>
      <c r="H129" s="73"/>
      <c r="I129" s="73"/>
      <c r="J129" s="73"/>
    </row>
    <row r="130" spans="2:10">
      <c r="B130" s="73"/>
      <c r="C130" s="73"/>
      <c r="D130" s="73"/>
      <c r="E130" s="73"/>
      <c r="F130" s="173"/>
      <c r="G130" s="173"/>
      <c r="H130" s="73"/>
      <c r="I130" s="73"/>
      <c r="J130" s="73"/>
    </row>
    <row r="131" spans="2:10">
      <c r="B131" s="73"/>
      <c r="C131" s="73"/>
      <c r="D131" s="73"/>
      <c r="E131" s="73"/>
      <c r="F131" s="173"/>
      <c r="G131" s="173"/>
      <c r="H131" s="73"/>
      <c r="I131" s="73"/>
      <c r="J131" s="73"/>
    </row>
    <row r="132" spans="2:10">
      <c r="B132" s="73"/>
      <c r="C132" s="73"/>
      <c r="D132" s="73"/>
      <c r="E132" s="73"/>
      <c r="F132" s="173"/>
      <c r="G132" s="173"/>
      <c r="H132" s="73"/>
      <c r="I132" s="73"/>
      <c r="J132" s="73"/>
    </row>
    <row r="133" spans="2:10">
      <c r="B133" s="73"/>
      <c r="C133" s="73"/>
      <c r="D133" s="73"/>
      <c r="E133" s="73"/>
      <c r="F133" s="173"/>
      <c r="G133" s="173"/>
      <c r="H133" s="73"/>
      <c r="I133" s="73"/>
      <c r="J133" s="73"/>
    </row>
    <row r="134" spans="2:10">
      <c r="B134" s="73"/>
      <c r="C134" s="73"/>
      <c r="D134" s="73"/>
      <c r="E134" s="73"/>
      <c r="F134" s="173"/>
      <c r="G134" s="173"/>
      <c r="H134" s="73"/>
      <c r="I134" s="73"/>
      <c r="J134" s="73"/>
    </row>
    <row r="135" spans="2:10">
      <c r="B135" s="73"/>
      <c r="C135" s="73"/>
      <c r="D135" s="73"/>
      <c r="E135" s="73"/>
      <c r="F135" s="173"/>
      <c r="G135" s="173"/>
      <c r="H135" s="73"/>
      <c r="I135" s="73"/>
      <c r="J135" s="73"/>
    </row>
    <row r="136" spans="2:10">
      <c r="B136" s="73"/>
      <c r="C136" s="73"/>
      <c r="D136" s="73"/>
      <c r="E136" s="73"/>
      <c r="F136" s="173"/>
      <c r="G136" s="173"/>
      <c r="H136" s="73"/>
      <c r="I136" s="73"/>
      <c r="J136" s="73"/>
    </row>
    <row r="137" spans="2:10">
      <c r="B137" s="73"/>
      <c r="C137" s="73"/>
      <c r="D137" s="73"/>
      <c r="E137" s="73"/>
      <c r="F137" s="173"/>
      <c r="G137" s="173"/>
      <c r="H137" s="73"/>
      <c r="I137" s="73"/>
      <c r="J137" s="73"/>
    </row>
    <row r="138" spans="2:10">
      <c r="B138" s="73"/>
      <c r="C138" s="73"/>
      <c r="D138" s="73"/>
      <c r="E138" s="73"/>
      <c r="F138" s="173"/>
      <c r="G138" s="173"/>
      <c r="H138" s="73"/>
      <c r="I138" s="73"/>
      <c r="J138" s="73"/>
    </row>
    <row r="139" spans="2:10">
      <c r="B139" s="73"/>
      <c r="C139" s="73"/>
      <c r="D139" s="73"/>
      <c r="E139" s="73"/>
      <c r="F139" s="173"/>
      <c r="G139" s="173"/>
      <c r="H139" s="73"/>
      <c r="I139" s="73"/>
      <c r="J139" s="73"/>
    </row>
    <row r="140" spans="2:10">
      <c r="B140" s="73"/>
      <c r="C140" s="73"/>
      <c r="D140" s="73"/>
      <c r="E140" s="73"/>
      <c r="F140" s="173"/>
      <c r="G140" s="173"/>
      <c r="H140" s="73"/>
      <c r="I140" s="73"/>
      <c r="J140" s="73"/>
    </row>
    <row r="141" spans="2:10">
      <c r="B141" s="73"/>
      <c r="C141" s="73"/>
      <c r="D141" s="73"/>
      <c r="E141" s="73"/>
      <c r="F141" s="173"/>
      <c r="G141" s="173"/>
      <c r="H141" s="73"/>
      <c r="I141" s="73"/>
      <c r="J141" s="73"/>
    </row>
    <row r="142" spans="2:10">
      <c r="B142" s="73"/>
      <c r="C142" s="73"/>
      <c r="D142" s="73"/>
      <c r="E142" s="73"/>
      <c r="F142" s="173"/>
      <c r="G142" s="173"/>
      <c r="H142" s="73"/>
      <c r="I142" s="73"/>
      <c r="J142" s="73"/>
    </row>
    <row r="143" spans="2:10">
      <c r="B143" s="73"/>
      <c r="C143" s="73"/>
      <c r="D143" s="73"/>
      <c r="E143" s="73"/>
      <c r="F143" s="173"/>
      <c r="G143" s="173"/>
      <c r="H143" s="73"/>
      <c r="I143" s="73"/>
      <c r="J143" s="73"/>
    </row>
    <row r="144" spans="2:10">
      <c r="B144" s="73"/>
      <c r="C144" s="73"/>
      <c r="D144" s="73"/>
      <c r="E144" s="73"/>
      <c r="F144" s="173"/>
      <c r="G144" s="173"/>
      <c r="H144" s="73"/>
      <c r="I144" s="73"/>
      <c r="J144" s="73"/>
    </row>
    <row r="145" spans="2:10">
      <c r="B145" s="73"/>
      <c r="C145" s="73"/>
      <c r="D145" s="73"/>
      <c r="E145" s="73"/>
      <c r="F145" s="173"/>
      <c r="G145" s="173"/>
      <c r="H145" s="73"/>
      <c r="I145" s="73"/>
      <c r="J145" s="73"/>
    </row>
    <row r="146" spans="2:10">
      <c r="B146" s="73"/>
      <c r="C146" s="73"/>
      <c r="D146" s="73"/>
      <c r="E146" s="73"/>
      <c r="F146" s="173"/>
      <c r="G146" s="173"/>
      <c r="H146" s="73"/>
      <c r="I146" s="73"/>
      <c r="J146" s="73"/>
    </row>
    <row r="147" spans="2:10">
      <c r="B147" s="73"/>
      <c r="C147" s="73"/>
      <c r="D147" s="73"/>
      <c r="E147" s="73"/>
      <c r="F147" s="173"/>
      <c r="G147" s="173"/>
      <c r="H147" s="73"/>
      <c r="I147" s="73"/>
      <c r="J147" s="73"/>
    </row>
    <row r="148" spans="2:10">
      <c r="B148" s="73"/>
      <c r="C148" s="73"/>
      <c r="D148" s="73"/>
      <c r="E148" s="73"/>
      <c r="F148" s="173"/>
      <c r="G148" s="173"/>
      <c r="H148" s="73"/>
      <c r="I148" s="73"/>
      <c r="J148" s="73"/>
    </row>
    <row r="149" spans="2:10">
      <c r="B149" s="73"/>
      <c r="C149" s="73"/>
      <c r="D149" s="73"/>
      <c r="E149" s="73"/>
      <c r="F149" s="173"/>
      <c r="G149" s="173"/>
      <c r="H149" s="73"/>
      <c r="I149" s="73"/>
      <c r="J149" s="73"/>
    </row>
    <row r="150" spans="2:10">
      <c r="B150" s="73"/>
      <c r="C150" s="73"/>
      <c r="D150" s="73"/>
      <c r="E150" s="73"/>
      <c r="F150" s="173"/>
      <c r="G150" s="173"/>
      <c r="H150" s="73"/>
      <c r="I150" s="73"/>
      <c r="J150" s="73"/>
    </row>
    <row r="151" spans="2:10">
      <c r="B151" s="73"/>
      <c r="C151" s="73"/>
      <c r="D151" s="73"/>
      <c r="E151" s="73"/>
      <c r="F151" s="173"/>
      <c r="G151" s="173"/>
      <c r="H151" s="73"/>
      <c r="I151" s="73"/>
      <c r="J151" s="73"/>
    </row>
    <row r="152" spans="2:10">
      <c r="B152" s="73"/>
      <c r="C152" s="73"/>
      <c r="D152" s="73"/>
      <c r="E152" s="73"/>
      <c r="F152" s="173"/>
      <c r="G152" s="173"/>
      <c r="H152" s="73"/>
      <c r="I152" s="73"/>
      <c r="J152" s="73"/>
    </row>
    <row r="153" spans="2:10">
      <c r="B153" s="73"/>
      <c r="C153" s="73"/>
      <c r="D153" s="73"/>
      <c r="E153" s="73"/>
      <c r="F153" s="173"/>
      <c r="G153" s="173"/>
      <c r="H153" s="73"/>
      <c r="I153" s="73"/>
      <c r="J153" s="73"/>
    </row>
    <row r="154" spans="2:10">
      <c r="B154" s="73"/>
      <c r="C154" s="73"/>
      <c r="D154" s="73"/>
      <c r="E154" s="73"/>
      <c r="F154" s="173"/>
      <c r="G154" s="173"/>
      <c r="H154" s="73"/>
      <c r="I154" s="73"/>
      <c r="J154" s="73"/>
    </row>
    <row r="155" spans="2:10">
      <c r="B155" s="73"/>
      <c r="C155" s="73"/>
      <c r="D155" s="73"/>
      <c r="E155" s="73"/>
      <c r="F155" s="173"/>
      <c r="G155" s="173"/>
      <c r="H155" s="73"/>
      <c r="I155" s="73"/>
      <c r="J155" s="73"/>
    </row>
    <row r="156" spans="2:10">
      <c r="B156" s="73"/>
      <c r="C156" s="73"/>
      <c r="D156" s="73"/>
      <c r="E156" s="73"/>
      <c r="F156" s="173"/>
      <c r="G156" s="173"/>
      <c r="H156" s="73"/>
      <c r="I156" s="73"/>
      <c r="J156" s="73"/>
    </row>
    <row r="157" spans="2:10">
      <c r="B157" s="73"/>
      <c r="C157" s="73"/>
      <c r="D157" s="73"/>
      <c r="E157" s="73"/>
      <c r="F157" s="173"/>
      <c r="G157" s="173"/>
      <c r="H157" s="73"/>
      <c r="I157" s="73"/>
      <c r="J157" s="73"/>
    </row>
    <row r="158" spans="2:10">
      <c r="B158" s="73"/>
      <c r="C158" s="73"/>
      <c r="D158" s="73"/>
      <c r="E158" s="73"/>
      <c r="F158" s="173"/>
      <c r="G158" s="173"/>
      <c r="H158" s="73"/>
      <c r="I158" s="73"/>
      <c r="J158" s="73"/>
    </row>
    <row r="159" spans="2:10">
      <c r="B159" s="73"/>
      <c r="C159" s="73"/>
      <c r="D159" s="73"/>
      <c r="E159" s="73"/>
      <c r="F159" s="173"/>
      <c r="G159" s="173"/>
      <c r="H159" s="73"/>
      <c r="I159" s="73"/>
      <c r="J159" s="73"/>
    </row>
    <row r="160" spans="2:10">
      <c r="B160" s="73"/>
      <c r="C160" s="73"/>
      <c r="D160" s="73"/>
      <c r="E160" s="73"/>
      <c r="F160" s="173"/>
      <c r="G160" s="173"/>
      <c r="H160" s="73"/>
      <c r="I160" s="73"/>
      <c r="J160" s="73"/>
    </row>
    <row r="161" spans="2:10">
      <c r="B161" s="73"/>
      <c r="C161" s="73"/>
      <c r="D161" s="73"/>
      <c r="E161" s="73"/>
      <c r="F161" s="173"/>
      <c r="G161" s="173"/>
      <c r="H161" s="73"/>
      <c r="I161" s="73"/>
      <c r="J161" s="73"/>
    </row>
    <row r="162" spans="2:10">
      <c r="B162" s="73"/>
      <c r="C162" s="73"/>
      <c r="D162" s="73"/>
      <c r="E162" s="73"/>
      <c r="F162" s="173"/>
      <c r="G162" s="173"/>
      <c r="H162" s="73"/>
      <c r="I162" s="73"/>
      <c r="J162" s="73"/>
    </row>
    <row r="163" spans="2:10">
      <c r="B163" s="73"/>
      <c r="C163" s="73"/>
      <c r="D163" s="73"/>
      <c r="E163" s="73"/>
      <c r="F163" s="173"/>
      <c r="G163" s="173"/>
      <c r="H163" s="73"/>
      <c r="I163" s="73"/>
      <c r="J163" s="73"/>
    </row>
    <row r="164" spans="2:10">
      <c r="B164" s="73"/>
      <c r="C164" s="73"/>
      <c r="D164" s="73"/>
      <c r="E164" s="73"/>
      <c r="F164" s="173"/>
      <c r="G164" s="173"/>
      <c r="H164" s="73"/>
      <c r="I164" s="73"/>
      <c r="J164" s="73"/>
    </row>
    <row r="165" spans="2:10">
      <c r="B165" s="73"/>
      <c r="C165" s="73"/>
      <c r="D165" s="73"/>
      <c r="E165" s="73"/>
      <c r="F165" s="173"/>
      <c r="G165" s="173"/>
      <c r="H165" s="73"/>
      <c r="I165" s="73"/>
      <c r="J165" s="73"/>
    </row>
    <row r="166" spans="2:10">
      <c r="B166" s="73"/>
      <c r="C166" s="73"/>
      <c r="D166" s="73"/>
      <c r="E166" s="73"/>
      <c r="F166" s="173"/>
      <c r="G166" s="173"/>
      <c r="H166" s="73"/>
      <c r="I166" s="73"/>
      <c r="J166" s="73"/>
    </row>
    <row r="167" spans="2:10">
      <c r="B167" s="73"/>
      <c r="C167" s="73"/>
      <c r="D167" s="73"/>
      <c r="E167" s="73"/>
      <c r="F167" s="173"/>
      <c r="G167" s="173"/>
      <c r="H167" s="73"/>
      <c r="I167" s="73"/>
      <c r="J167" s="73"/>
    </row>
    <row r="168" spans="2:10">
      <c r="B168" s="73"/>
      <c r="C168" s="73"/>
      <c r="D168" s="73"/>
      <c r="E168" s="73"/>
      <c r="F168" s="173"/>
      <c r="G168" s="173"/>
      <c r="H168" s="73"/>
      <c r="I168" s="73"/>
      <c r="J168" s="73"/>
    </row>
    <row r="169" spans="2:10">
      <c r="B169" s="73"/>
      <c r="C169" s="73"/>
      <c r="D169" s="73"/>
      <c r="E169" s="73"/>
      <c r="F169" s="173"/>
      <c r="G169" s="173"/>
      <c r="H169" s="73"/>
      <c r="I169" s="73"/>
      <c r="J169" s="73"/>
    </row>
    <row r="170" spans="2:10">
      <c r="B170" s="73"/>
      <c r="C170" s="73"/>
      <c r="D170" s="73"/>
      <c r="E170" s="73"/>
      <c r="F170" s="173"/>
      <c r="G170" s="173"/>
      <c r="H170" s="73"/>
      <c r="I170" s="73"/>
      <c r="J170" s="73"/>
    </row>
    <row r="171" spans="2:10">
      <c r="B171" s="73"/>
      <c r="C171" s="73"/>
      <c r="D171" s="73"/>
      <c r="E171" s="73"/>
      <c r="F171" s="173"/>
      <c r="G171" s="173"/>
      <c r="H171" s="73"/>
      <c r="I171" s="73"/>
      <c r="J171" s="73"/>
    </row>
    <row r="172" spans="2:10">
      <c r="B172" s="73"/>
      <c r="C172" s="73"/>
      <c r="D172" s="73"/>
      <c r="E172" s="73"/>
      <c r="F172" s="173"/>
      <c r="G172" s="173"/>
      <c r="H172" s="73"/>
      <c r="I172" s="73"/>
      <c r="J172" s="73"/>
    </row>
    <row r="173" spans="2:10">
      <c r="B173" s="73"/>
      <c r="C173" s="73"/>
      <c r="D173" s="73"/>
      <c r="E173" s="73"/>
      <c r="F173" s="173"/>
      <c r="G173" s="173"/>
      <c r="H173" s="73"/>
      <c r="I173" s="73"/>
      <c r="J173" s="73"/>
    </row>
    <row r="174" spans="2:10">
      <c r="B174" s="73"/>
      <c r="C174" s="73"/>
      <c r="D174" s="73"/>
      <c r="E174" s="73"/>
      <c r="F174" s="173"/>
      <c r="G174" s="173"/>
      <c r="H174" s="73"/>
      <c r="I174" s="73"/>
      <c r="J174" s="73"/>
    </row>
    <row r="175" spans="2:10">
      <c r="B175" s="73"/>
      <c r="C175" s="73"/>
      <c r="D175" s="73"/>
      <c r="E175" s="73"/>
      <c r="F175" s="173"/>
      <c r="G175" s="173"/>
      <c r="H175" s="73"/>
      <c r="I175" s="73"/>
      <c r="J175" s="73"/>
    </row>
    <row r="176" spans="2:10">
      <c r="B176" s="73"/>
      <c r="C176" s="73"/>
      <c r="D176" s="73"/>
      <c r="E176" s="73"/>
      <c r="F176" s="173"/>
      <c r="G176" s="173"/>
      <c r="H176" s="73"/>
      <c r="I176" s="73"/>
      <c r="J176" s="73"/>
    </row>
    <row r="177" spans="2:10">
      <c r="B177" s="73"/>
      <c r="C177" s="73"/>
      <c r="D177" s="73"/>
      <c r="E177" s="73"/>
      <c r="F177" s="173"/>
      <c r="G177" s="173"/>
      <c r="H177" s="73"/>
      <c r="I177" s="73"/>
      <c r="J177" s="73"/>
    </row>
    <row r="178" spans="2:10">
      <c r="B178" s="73"/>
      <c r="C178" s="73"/>
      <c r="D178" s="73"/>
      <c r="E178" s="73"/>
      <c r="F178" s="173"/>
      <c r="G178" s="173"/>
      <c r="H178" s="73"/>
      <c r="I178" s="73"/>
      <c r="J178" s="73"/>
    </row>
    <row r="179" spans="2:10">
      <c r="B179" s="73"/>
      <c r="C179" s="73"/>
      <c r="D179" s="73"/>
      <c r="E179" s="73"/>
      <c r="F179" s="173"/>
      <c r="G179" s="173"/>
      <c r="H179" s="73"/>
      <c r="I179" s="73"/>
      <c r="J179" s="73"/>
    </row>
    <row r="180" spans="2:10">
      <c r="B180" s="73"/>
      <c r="C180" s="73"/>
      <c r="D180" s="73"/>
      <c r="E180" s="73"/>
      <c r="F180" s="173"/>
      <c r="G180" s="173"/>
      <c r="H180" s="73"/>
      <c r="I180" s="73"/>
      <c r="J180" s="73"/>
    </row>
    <row r="181" spans="2:10">
      <c r="B181" s="73"/>
      <c r="C181" s="73"/>
      <c r="D181" s="73"/>
      <c r="E181" s="73"/>
      <c r="F181" s="173"/>
      <c r="G181" s="173"/>
      <c r="H181" s="73"/>
      <c r="I181" s="73"/>
      <c r="J181" s="73"/>
    </row>
    <row r="182" spans="2:10">
      <c r="B182" s="73"/>
      <c r="C182" s="73"/>
      <c r="D182" s="73"/>
      <c r="E182" s="73"/>
      <c r="F182" s="173"/>
      <c r="G182" s="173"/>
      <c r="H182" s="73"/>
      <c r="I182" s="73"/>
      <c r="J182" s="73"/>
    </row>
    <row r="183" spans="2:10">
      <c r="B183" s="73"/>
      <c r="C183" s="73"/>
      <c r="D183" s="73"/>
      <c r="E183" s="73"/>
      <c r="F183" s="173"/>
      <c r="G183" s="173"/>
      <c r="H183" s="73"/>
      <c r="I183" s="73"/>
      <c r="J183" s="73"/>
    </row>
    <row r="184" spans="2:10">
      <c r="B184" s="73"/>
      <c r="C184" s="73"/>
      <c r="D184" s="73"/>
      <c r="E184" s="73"/>
      <c r="F184" s="173"/>
      <c r="G184" s="173"/>
      <c r="H184" s="73"/>
      <c r="I184" s="73"/>
      <c r="J184" s="73"/>
    </row>
    <row r="185" spans="2:10">
      <c r="B185" s="73"/>
      <c r="C185" s="73"/>
      <c r="D185" s="73"/>
      <c r="E185" s="73"/>
      <c r="F185" s="173"/>
      <c r="G185" s="173"/>
      <c r="H185" s="73"/>
      <c r="I185" s="73"/>
      <c r="J185" s="73"/>
    </row>
    <row r="186" spans="2:10">
      <c r="B186" s="73"/>
      <c r="C186" s="73"/>
      <c r="D186" s="73"/>
      <c r="E186" s="73"/>
      <c r="F186" s="173"/>
      <c r="G186" s="173"/>
      <c r="H186" s="73"/>
      <c r="I186" s="73"/>
      <c r="J186" s="73"/>
    </row>
    <row r="187" spans="2:10">
      <c r="B187" s="73"/>
      <c r="C187" s="73"/>
      <c r="D187" s="73"/>
      <c r="E187" s="73"/>
      <c r="F187" s="173"/>
      <c r="G187" s="173"/>
      <c r="H187" s="73"/>
      <c r="I187" s="73"/>
      <c r="J187" s="73"/>
    </row>
    <row r="188" spans="2:10">
      <c r="B188" s="73"/>
      <c r="C188" s="73"/>
      <c r="D188" s="73"/>
      <c r="E188" s="73"/>
      <c r="F188" s="173"/>
      <c r="G188" s="173"/>
      <c r="H188" s="73"/>
      <c r="I188" s="73"/>
      <c r="J188" s="73"/>
    </row>
    <row r="189" spans="2:10">
      <c r="B189" s="73"/>
      <c r="C189" s="73"/>
      <c r="D189" s="73"/>
      <c r="E189" s="73"/>
      <c r="F189" s="173"/>
      <c r="G189" s="173"/>
      <c r="H189" s="73"/>
      <c r="I189" s="73"/>
      <c r="J189" s="73"/>
    </row>
    <row r="190" spans="2:10">
      <c r="B190" s="73"/>
      <c r="C190" s="73"/>
      <c r="D190" s="73"/>
      <c r="E190" s="73"/>
      <c r="F190" s="173"/>
      <c r="G190" s="173"/>
      <c r="H190" s="73"/>
      <c r="I190" s="73"/>
      <c r="J190" s="73"/>
    </row>
    <row r="191" spans="2:10">
      <c r="B191" s="73"/>
      <c r="C191" s="73"/>
      <c r="D191" s="73"/>
      <c r="E191" s="73"/>
      <c r="F191" s="173"/>
      <c r="G191" s="173"/>
      <c r="H191" s="73"/>
      <c r="I191" s="73"/>
      <c r="J191" s="73"/>
    </row>
    <row r="192" spans="2:10">
      <c r="B192" s="73"/>
      <c r="C192" s="73"/>
      <c r="D192" s="73"/>
      <c r="E192" s="73"/>
      <c r="F192" s="173"/>
      <c r="G192" s="173"/>
      <c r="H192" s="73"/>
      <c r="I192" s="73"/>
      <c r="J192" s="73"/>
    </row>
    <row r="193" spans="2:10">
      <c r="B193" s="73"/>
      <c r="C193" s="73"/>
      <c r="D193" s="73"/>
      <c r="E193" s="73"/>
      <c r="F193" s="173"/>
      <c r="G193" s="173"/>
      <c r="H193" s="73"/>
      <c r="I193" s="73"/>
      <c r="J193" s="73"/>
    </row>
    <row r="194" spans="2:10">
      <c r="B194" s="73"/>
      <c r="C194" s="73"/>
      <c r="D194" s="73"/>
      <c r="E194" s="73"/>
      <c r="F194" s="173"/>
      <c r="G194" s="173"/>
      <c r="H194" s="73"/>
      <c r="I194" s="73"/>
      <c r="J194" s="73"/>
    </row>
    <row r="195" spans="2:10">
      <c r="B195" s="73"/>
      <c r="C195" s="73"/>
      <c r="D195" s="73"/>
      <c r="E195" s="73"/>
      <c r="F195" s="173"/>
      <c r="G195" s="173"/>
      <c r="H195" s="73"/>
      <c r="I195" s="73"/>
      <c r="J195" s="73"/>
    </row>
    <row r="196" spans="2:10">
      <c r="B196" s="73"/>
      <c r="C196" s="73"/>
      <c r="D196" s="73"/>
      <c r="E196" s="73"/>
      <c r="F196" s="173"/>
      <c r="G196" s="173"/>
      <c r="H196" s="73"/>
      <c r="I196" s="73"/>
      <c r="J196" s="73"/>
    </row>
    <row r="197" spans="2:10">
      <c r="B197" s="73"/>
      <c r="C197" s="73"/>
      <c r="D197" s="73"/>
      <c r="E197" s="73"/>
      <c r="F197" s="173"/>
      <c r="G197" s="173"/>
      <c r="H197" s="73"/>
      <c r="I197" s="73"/>
      <c r="J197" s="73"/>
    </row>
    <row r="198" spans="2:10">
      <c r="B198" s="73"/>
      <c r="C198" s="73"/>
      <c r="D198" s="73"/>
      <c r="E198" s="73"/>
      <c r="F198" s="173"/>
      <c r="G198" s="173"/>
      <c r="H198" s="73"/>
      <c r="I198" s="73"/>
      <c r="J198" s="73"/>
    </row>
    <row r="199" spans="2:10">
      <c r="B199" s="73"/>
      <c r="C199" s="73"/>
      <c r="D199" s="73"/>
      <c r="E199" s="73"/>
      <c r="F199" s="173"/>
      <c r="G199" s="173"/>
      <c r="H199" s="73"/>
      <c r="I199" s="73"/>
      <c r="J199" s="73"/>
    </row>
    <row r="200" spans="2:10">
      <c r="B200" s="73"/>
      <c r="C200" s="73"/>
      <c r="D200" s="73"/>
      <c r="E200" s="73"/>
      <c r="F200" s="173"/>
      <c r="G200" s="173"/>
      <c r="H200" s="73"/>
      <c r="I200" s="73"/>
      <c r="J200" s="73"/>
    </row>
    <row r="201" spans="2:10">
      <c r="B201" s="73"/>
      <c r="C201" s="73"/>
      <c r="D201" s="73"/>
      <c r="E201" s="73"/>
      <c r="F201" s="173"/>
      <c r="G201" s="173"/>
      <c r="H201" s="73"/>
      <c r="I201" s="73"/>
      <c r="J201" s="73"/>
    </row>
    <row r="202" spans="2:10">
      <c r="B202" s="73"/>
      <c r="C202" s="73"/>
      <c r="D202" s="73"/>
      <c r="E202" s="73"/>
      <c r="F202" s="173"/>
      <c r="G202" s="173"/>
      <c r="H202" s="73"/>
      <c r="I202" s="73"/>
      <c r="J202" s="73"/>
    </row>
    <row r="203" spans="2:10">
      <c r="B203" s="73"/>
      <c r="C203" s="73"/>
      <c r="D203" s="73"/>
      <c r="E203" s="73"/>
      <c r="F203" s="173"/>
      <c r="G203" s="173"/>
      <c r="H203" s="73"/>
      <c r="I203" s="73"/>
      <c r="J203" s="73"/>
    </row>
    <row r="204" spans="2:10">
      <c r="B204" s="73"/>
      <c r="C204" s="73"/>
      <c r="D204" s="73"/>
      <c r="E204" s="73"/>
      <c r="F204" s="173"/>
      <c r="G204" s="173"/>
      <c r="H204" s="73"/>
      <c r="I204" s="73"/>
      <c r="J204" s="73"/>
    </row>
    <row r="205" spans="2:10">
      <c r="B205" s="73"/>
      <c r="C205" s="73"/>
      <c r="D205" s="73"/>
      <c r="E205" s="73"/>
      <c r="F205" s="173"/>
      <c r="G205" s="173"/>
      <c r="H205" s="73"/>
      <c r="I205" s="73"/>
      <c r="J205" s="73"/>
    </row>
    <row r="206" spans="2:10">
      <c r="B206" s="73"/>
      <c r="C206" s="73"/>
      <c r="D206" s="73"/>
      <c r="E206" s="73"/>
      <c r="F206" s="173"/>
      <c r="G206" s="173"/>
      <c r="H206" s="73"/>
      <c r="I206" s="73"/>
      <c r="J206" s="73"/>
    </row>
    <row r="207" spans="2:10">
      <c r="B207" s="73"/>
      <c r="C207" s="73"/>
      <c r="D207" s="73"/>
      <c r="E207" s="73"/>
      <c r="F207" s="173"/>
      <c r="G207" s="173"/>
      <c r="H207" s="73"/>
      <c r="I207" s="73"/>
      <c r="J207" s="73"/>
    </row>
    <row r="208" spans="2:10">
      <c r="B208" s="73"/>
      <c r="C208" s="73"/>
      <c r="D208" s="73"/>
      <c r="E208" s="73"/>
      <c r="F208" s="173"/>
      <c r="G208" s="173"/>
      <c r="H208" s="73"/>
      <c r="I208" s="73"/>
      <c r="J208" s="73"/>
    </row>
    <row r="209" spans="2:10">
      <c r="B209" s="73"/>
      <c r="C209" s="73"/>
      <c r="D209" s="73"/>
      <c r="E209" s="73"/>
      <c r="F209" s="173"/>
      <c r="G209" s="173"/>
      <c r="H209" s="73"/>
      <c r="I209" s="73"/>
      <c r="J209" s="73"/>
    </row>
    <row r="210" spans="2:10">
      <c r="B210" s="73"/>
      <c r="C210" s="73"/>
      <c r="D210" s="73"/>
      <c r="E210" s="73"/>
      <c r="F210" s="173"/>
      <c r="G210" s="173"/>
      <c r="H210" s="73"/>
      <c r="I210" s="73"/>
      <c r="J210" s="73"/>
    </row>
    <row r="211" spans="2:10">
      <c r="B211" s="73"/>
      <c r="C211" s="73"/>
      <c r="D211" s="73"/>
      <c r="E211" s="73"/>
      <c r="F211" s="173"/>
      <c r="G211" s="173"/>
      <c r="H211" s="73"/>
      <c r="I211" s="73"/>
      <c r="J211" s="73"/>
    </row>
    <row r="212" spans="2:10">
      <c r="B212" s="73"/>
      <c r="C212" s="73"/>
      <c r="D212" s="73"/>
      <c r="E212" s="73"/>
      <c r="F212" s="173"/>
      <c r="G212" s="173"/>
      <c r="H212" s="73"/>
      <c r="I212" s="73"/>
      <c r="J212" s="73"/>
    </row>
    <row r="213" spans="2:10">
      <c r="B213" s="73"/>
      <c r="C213" s="73"/>
      <c r="D213" s="73"/>
      <c r="E213" s="73"/>
      <c r="F213" s="173"/>
      <c r="G213" s="173"/>
      <c r="H213" s="73"/>
      <c r="I213" s="73"/>
      <c r="J213" s="73"/>
    </row>
    <row r="214" spans="2:10">
      <c r="B214" s="73"/>
      <c r="C214" s="73"/>
      <c r="D214" s="73"/>
      <c r="E214" s="73"/>
      <c r="F214" s="173"/>
      <c r="G214" s="173"/>
      <c r="H214" s="73"/>
      <c r="I214" s="73"/>
      <c r="J214" s="73"/>
    </row>
    <row r="215" spans="2:10">
      <c r="B215" s="73"/>
      <c r="C215" s="73"/>
      <c r="D215" s="73"/>
      <c r="E215" s="73"/>
      <c r="F215" s="173"/>
      <c r="G215" s="173"/>
      <c r="H215" s="73"/>
      <c r="I215" s="73"/>
      <c r="J215" s="73"/>
    </row>
    <row r="216" spans="2:10">
      <c r="B216" s="73"/>
      <c r="C216" s="73"/>
      <c r="D216" s="73"/>
      <c r="E216" s="73"/>
      <c r="F216" s="173"/>
      <c r="G216" s="173"/>
      <c r="H216" s="73"/>
      <c r="I216" s="73"/>
      <c r="J216" s="73"/>
    </row>
    <row r="217" spans="2:10">
      <c r="B217" s="73"/>
      <c r="C217" s="73"/>
      <c r="D217" s="73"/>
      <c r="E217" s="73"/>
      <c r="F217" s="173"/>
      <c r="G217" s="173"/>
      <c r="H217" s="73"/>
      <c r="I217" s="73"/>
      <c r="J217" s="73"/>
    </row>
    <row r="218" spans="2:10">
      <c r="B218" s="73"/>
      <c r="C218" s="73"/>
      <c r="D218" s="73"/>
      <c r="E218" s="73"/>
      <c r="F218" s="173"/>
      <c r="G218" s="173"/>
      <c r="H218" s="73"/>
      <c r="I218" s="73"/>
      <c r="J218" s="73"/>
    </row>
    <row r="219" spans="2:10">
      <c r="B219" s="73"/>
      <c r="C219" s="73"/>
      <c r="D219" s="73"/>
      <c r="E219" s="73"/>
      <c r="F219" s="173"/>
      <c r="G219" s="173"/>
      <c r="H219" s="73"/>
      <c r="I219" s="73"/>
      <c r="J219" s="73"/>
    </row>
    <row r="220" spans="2:10">
      <c r="B220" s="73"/>
      <c r="C220" s="73"/>
      <c r="D220" s="73"/>
      <c r="E220" s="73"/>
      <c r="F220" s="173"/>
      <c r="G220" s="173"/>
      <c r="H220" s="73"/>
      <c r="I220" s="73"/>
      <c r="J220" s="73"/>
    </row>
    <row r="221" spans="2:10">
      <c r="B221" s="73"/>
      <c r="C221" s="73"/>
      <c r="D221" s="73"/>
      <c r="E221" s="73"/>
      <c r="F221" s="173"/>
      <c r="G221" s="173"/>
      <c r="H221" s="73"/>
      <c r="I221" s="73"/>
      <c r="J221" s="73"/>
    </row>
    <row r="222" spans="2:10">
      <c r="B222" s="73"/>
      <c r="C222" s="73"/>
      <c r="D222" s="73"/>
      <c r="E222" s="73"/>
      <c r="F222" s="173"/>
      <c r="G222" s="173"/>
      <c r="H222" s="73"/>
      <c r="I222" s="73"/>
      <c r="J222" s="73"/>
    </row>
    <row r="223" spans="2:10">
      <c r="B223" s="73"/>
      <c r="C223" s="73"/>
      <c r="D223" s="73"/>
      <c r="E223" s="73"/>
      <c r="F223" s="173"/>
      <c r="G223" s="173"/>
      <c r="H223" s="73"/>
      <c r="I223" s="73"/>
      <c r="J223" s="73"/>
    </row>
    <row r="224" spans="2:10">
      <c r="B224" s="73"/>
      <c r="C224" s="73"/>
      <c r="D224" s="73"/>
      <c r="E224" s="73"/>
      <c r="F224" s="173"/>
      <c r="G224" s="173"/>
      <c r="H224" s="73"/>
      <c r="I224" s="73"/>
      <c r="J224" s="73"/>
    </row>
    <row r="225" spans="2:10">
      <c r="B225" s="73"/>
      <c r="C225" s="73"/>
      <c r="D225" s="73"/>
      <c r="E225" s="73"/>
      <c r="F225" s="173"/>
      <c r="G225" s="173"/>
      <c r="H225" s="73"/>
      <c r="I225" s="73"/>
      <c r="J225" s="73"/>
    </row>
    <row r="226" spans="2:10">
      <c r="B226" s="73"/>
      <c r="C226" s="73"/>
      <c r="D226" s="73"/>
      <c r="E226" s="73"/>
      <c r="F226" s="173"/>
      <c r="G226" s="173"/>
      <c r="H226" s="73"/>
      <c r="I226" s="73"/>
      <c r="J226" s="73"/>
    </row>
    <row r="227" spans="2:10">
      <c r="B227" s="73"/>
      <c r="C227" s="73"/>
      <c r="D227" s="73"/>
      <c r="E227" s="73"/>
      <c r="F227" s="173"/>
      <c r="G227" s="173"/>
      <c r="H227" s="73"/>
      <c r="I227" s="73"/>
      <c r="J227" s="73"/>
    </row>
    <row r="228" spans="2:10">
      <c r="B228" s="73"/>
      <c r="C228" s="73"/>
      <c r="D228" s="73"/>
      <c r="E228" s="73"/>
      <c r="F228" s="173"/>
      <c r="G228" s="173"/>
      <c r="H228" s="73"/>
      <c r="I228" s="73"/>
      <c r="J228" s="73"/>
    </row>
    <row r="229" spans="2:10">
      <c r="B229" s="73"/>
      <c r="C229" s="73"/>
      <c r="D229" s="73"/>
      <c r="E229" s="73"/>
      <c r="F229" s="173"/>
      <c r="G229" s="173"/>
      <c r="H229" s="73"/>
      <c r="I229" s="73"/>
      <c r="J229" s="73"/>
    </row>
    <row r="230" spans="2:10">
      <c r="B230" s="73"/>
      <c r="C230" s="73"/>
      <c r="D230" s="73"/>
      <c r="E230" s="73"/>
      <c r="F230" s="173"/>
      <c r="G230" s="173"/>
      <c r="H230" s="73"/>
      <c r="I230" s="73"/>
      <c r="J230" s="73"/>
    </row>
    <row r="231" spans="2:10">
      <c r="B231" s="73"/>
      <c r="C231" s="73"/>
      <c r="D231" s="73"/>
      <c r="E231" s="73"/>
      <c r="F231" s="173"/>
      <c r="G231" s="173"/>
      <c r="H231" s="73"/>
      <c r="I231" s="73"/>
      <c r="J231" s="73"/>
    </row>
    <row r="232" spans="2:10">
      <c r="B232" s="73"/>
      <c r="C232" s="73"/>
      <c r="D232" s="73"/>
      <c r="E232" s="73"/>
      <c r="F232" s="173"/>
      <c r="G232" s="173"/>
      <c r="H232" s="73"/>
      <c r="I232" s="73"/>
      <c r="J232" s="73"/>
    </row>
    <row r="233" spans="2:10">
      <c r="B233" s="73"/>
      <c r="C233" s="73"/>
      <c r="D233" s="73"/>
      <c r="E233" s="73"/>
      <c r="F233" s="173"/>
      <c r="G233" s="173"/>
      <c r="H233" s="73"/>
      <c r="I233" s="73"/>
      <c r="J233" s="73"/>
    </row>
    <row r="234" spans="2:10">
      <c r="B234" s="73"/>
      <c r="C234" s="73"/>
      <c r="D234" s="73"/>
      <c r="E234" s="73"/>
      <c r="F234" s="173"/>
      <c r="G234" s="173"/>
      <c r="H234" s="73"/>
      <c r="I234" s="73"/>
      <c r="J234" s="73"/>
    </row>
    <row r="235" spans="2:10">
      <c r="B235" s="73"/>
      <c r="C235" s="73"/>
      <c r="D235" s="73"/>
      <c r="E235" s="73"/>
      <c r="F235" s="173"/>
      <c r="G235" s="173"/>
      <c r="H235" s="73"/>
      <c r="I235" s="73"/>
      <c r="J235" s="73"/>
    </row>
    <row r="236" spans="2:10">
      <c r="B236" s="73"/>
      <c r="C236" s="73"/>
      <c r="D236" s="73"/>
      <c r="E236" s="73"/>
      <c r="F236" s="173"/>
      <c r="G236" s="173"/>
      <c r="H236" s="73"/>
      <c r="I236" s="73"/>
      <c r="J236" s="73"/>
    </row>
    <row r="237" spans="2:10">
      <c r="B237" s="73"/>
      <c r="C237" s="73"/>
      <c r="D237" s="73"/>
      <c r="E237" s="73"/>
      <c r="F237" s="173"/>
      <c r="G237" s="173"/>
      <c r="H237" s="73"/>
      <c r="I237" s="73"/>
      <c r="J237" s="73"/>
    </row>
    <row r="238" spans="2:10">
      <c r="B238" s="73"/>
      <c r="C238" s="73"/>
      <c r="D238" s="73"/>
      <c r="E238" s="73"/>
      <c r="F238" s="173"/>
      <c r="G238" s="173"/>
      <c r="H238" s="73"/>
      <c r="I238" s="73"/>
      <c r="J238" s="73"/>
    </row>
    <row r="239" spans="2:10">
      <c r="B239" s="73"/>
      <c r="C239" s="73"/>
      <c r="D239" s="73"/>
      <c r="E239" s="73"/>
      <c r="F239" s="173"/>
      <c r="G239" s="173"/>
      <c r="H239" s="73"/>
      <c r="I239" s="73"/>
      <c r="J239" s="73"/>
    </row>
    <row r="240" spans="2:10">
      <c r="B240" s="73"/>
      <c r="C240" s="73"/>
      <c r="D240" s="73"/>
      <c r="E240" s="73"/>
      <c r="F240" s="173"/>
      <c r="G240" s="173"/>
      <c r="H240" s="73"/>
      <c r="I240" s="73"/>
      <c r="J240" s="73"/>
    </row>
    <row r="241" spans="2:10">
      <c r="B241" s="73"/>
      <c r="C241" s="73"/>
      <c r="D241" s="73"/>
      <c r="E241" s="73"/>
      <c r="F241" s="173"/>
      <c r="G241" s="173"/>
      <c r="H241" s="73"/>
      <c r="I241" s="73"/>
      <c r="J241" s="73"/>
    </row>
    <row r="242" spans="2:10">
      <c r="B242" s="73"/>
      <c r="C242" s="73"/>
      <c r="D242" s="73"/>
      <c r="E242" s="73"/>
      <c r="F242" s="173"/>
      <c r="G242" s="173"/>
      <c r="H242" s="73"/>
      <c r="I242" s="73"/>
      <c r="J242" s="73"/>
    </row>
    <row r="243" spans="2:10">
      <c r="B243" s="73"/>
      <c r="C243" s="73"/>
      <c r="D243" s="73"/>
      <c r="E243" s="73"/>
      <c r="F243" s="173"/>
      <c r="G243" s="173"/>
      <c r="H243" s="73"/>
      <c r="I243" s="73"/>
      <c r="J243" s="73"/>
    </row>
    <row r="244" spans="2:10">
      <c r="B244" s="73"/>
      <c r="C244" s="73"/>
      <c r="D244" s="73"/>
      <c r="E244" s="73"/>
      <c r="F244" s="173"/>
      <c r="G244" s="173"/>
      <c r="H244" s="73"/>
      <c r="I244" s="73"/>
      <c r="J244" s="73"/>
    </row>
    <row r="245" spans="2:10">
      <c r="B245" s="73"/>
      <c r="C245" s="73"/>
      <c r="D245" s="73"/>
      <c r="E245" s="73"/>
      <c r="F245" s="173"/>
      <c r="G245" s="173"/>
      <c r="H245" s="73"/>
      <c r="I245" s="73"/>
      <c r="J245" s="73"/>
    </row>
    <row r="246" spans="2:10">
      <c r="B246" s="73"/>
      <c r="C246" s="73"/>
      <c r="D246" s="73"/>
      <c r="E246" s="73"/>
      <c r="F246" s="173"/>
      <c r="G246" s="173"/>
      <c r="H246" s="73"/>
      <c r="I246" s="73"/>
      <c r="J246" s="73"/>
    </row>
    <row r="247" spans="2:10">
      <c r="B247" s="73"/>
      <c r="C247" s="73"/>
      <c r="D247" s="73"/>
      <c r="E247" s="73"/>
      <c r="F247" s="173"/>
      <c r="G247" s="173"/>
      <c r="H247" s="73"/>
      <c r="I247" s="73"/>
      <c r="J247" s="73"/>
    </row>
    <row r="248" spans="2:10">
      <c r="B248" s="73"/>
      <c r="C248" s="73"/>
      <c r="D248" s="73"/>
      <c r="E248" s="73"/>
      <c r="F248" s="173"/>
      <c r="G248" s="173"/>
      <c r="H248" s="73"/>
      <c r="I248" s="73"/>
      <c r="J248" s="73"/>
    </row>
    <row r="249" spans="2:10">
      <c r="B249" s="73"/>
      <c r="C249" s="73"/>
      <c r="D249" s="73"/>
      <c r="E249" s="73"/>
      <c r="F249" s="173"/>
      <c r="G249" s="173"/>
      <c r="H249" s="73"/>
      <c r="I249" s="73"/>
      <c r="J249" s="73"/>
    </row>
    <row r="250" spans="2:10">
      <c r="B250" s="73"/>
      <c r="C250" s="73"/>
      <c r="D250" s="73"/>
      <c r="E250" s="73"/>
      <c r="F250" s="173"/>
      <c r="G250" s="173"/>
      <c r="H250" s="73"/>
      <c r="I250" s="73"/>
      <c r="J250" s="73"/>
    </row>
    <row r="251" spans="2:10">
      <c r="B251" s="73"/>
      <c r="C251" s="73"/>
      <c r="D251" s="73"/>
      <c r="E251" s="73"/>
      <c r="F251" s="173"/>
      <c r="G251" s="173"/>
      <c r="H251" s="73"/>
      <c r="I251" s="73"/>
      <c r="J251" s="73"/>
    </row>
    <row r="252" spans="2:10">
      <c r="B252" s="73"/>
      <c r="C252" s="73"/>
      <c r="D252" s="73"/>
      <c r="E252" s="73"/>
      <c r="F252" s="173"/>
      <c r="G252" s="173"/>
      <c r="H252" s="73"/>
      <c r="I252" s="73"/>
      <c r="J252" s="73"/>
    </row>
    <row r="253" spans="2:10">
      <c r="B253" s="73"/>
      <c r="C253" s="73"/>
      <c r="D253" s="73"/>
      <c r="E253" s="73"/>
      <c r="F253" s="173"/>
      <c r="G253" s="173"/>
      <c r="H253" s="73"/>
      <c r="I253" s="73"/>
      <c r="J253" s="73"/>
    </row>
    <row r="254" spans="2:10">
      <c r="B254" s="73"/>
      <c r="C254" s="73"/>
      <c r="D254" s="73"/>
      <c r="E254" s="73"/>
      <c r="F254" s="173"/>
      <c r="G254" s="173"/>
      <c r="H254" s="73"/>
      <c r="I254" s="73"/>
      <c r="J254" s="73"/>
    </row>
    <row r="255" spans="2:10">
      <c r="B255" s="73"/>
      <c r="C255" s="73"/>
      <c r="D255" s="73"/>
      <c r="E255" s="73"/>
      <c r="F255" s="173"/>
      <c r="G255" s="173"/>
      <c r="H255" s="73"/>
      <c r="I255" s="73"/>
      <c r="J255" s="73"/>
    </row>
    <row r="256" spans="2:10">
      <c r="B256" s="73"/>
      <c r="C256" s="73"/>
      <c r="D256" s="73"/>
      <c r="E256" s="73"/>
      <c r="F256" s="173"/>
      <c r="G256" s="173"/>
      <c r="H256" s="73"/>
      <c r="I256" s="73"/>
      <c r="J256" s="73"/>
    </row>
    <row r="257" spans="2:10">
      <c r="B257" s="73"/>
      <c r="C257" s="73"/>
      <c r="D257" s="73"/>
      <c r="E257" s="73"/>
      <c r="F257" s="173"/>
      <c r="G257" s="173"/>
      <c r="H257" s="73"/>
      <c r="I257" s="73"/>
      <c r="J257" s="73"/>
    </row>
    <row r="258" spans="2:10">
      <c r="B258" s="73"/>
      <c r="C258" s="73"/>
      <c r="D258" s="73"/>
      <c r="E258" s="73"/>
      <c r="F258" s="173"/>
      <c r="G258" s="173"/>
      <c r="H258" s="73"/>
      <c r="I258" s="73"/>
      <c r="J258" s="73"/>
    </row>
    <row r="259" spans="2:10">
      <c r="B259" s="73"/>
      <c r="C259" s="73"/>
      <c r="D259" s="73"/>
      <c r="E259" s="73"/>
      <c r="F259" s="173"/>
      <c r="G259" s="173"/>
      <c r="H259" s="73"/>
      <c r="I259" s="73"/>
      <c r="J259" s="73"/>
    </row>
    <row r="260" spans="2:10">
      <c r="B260" s="73"/>
      <c r="C260" s="73"/>
      <c r="D260" s="73"/>
      <c r="E260" s="73"/>
      <c r="F260" s="173"/>
      <c r="G260" s="173"/>
      <c r="H260" s="73"/>
      <c r="I260" s="73"/>
      <c r="J260" s="73"/>
    </row>
    <row r="261" spans="2:10">
      <c r="B261" s="73"/>
      <c r="C261" s="73"/>
      <c r="D261" s="73"/>
      <c r="E261" s="73"/>
      <c r="F261" s="173"/>
      <c r="G261" s="173"/>
      <c r="H261" s="73"/>
      <c r="I261" s="73"/>
      <c r="J261" s="73"/>
    </row>
    <row r="262" spans="2:10">
      <c r="B262" s="73"/>
      <c r="C262" s="73"/>
      <c r="D262" s="73"/>
      <c r="E262" s="73"/>
      <c r="F262" s="173"/>
      <c r="G262" s="173"/>
      <c r="H262" s="73"/>
      <c r="I262" s="73"/>
      <c r="J262" s="73"/>
    </row>
    <row r="263" spans="2:10">
      <c r="B263" s="73"/>
      <c r="C263" s="73"/>
      <c r="D263" s="73"/>
      <c r="E263" s="73"/>
      <c r="F263" s="173"/>
      <c r="G263" s="173"/>
      <c r="H263" s="73"/>
      <c r="I263" s="73"/>
      <c r="J263" s="73"/>
    </row>
    <row r="264" spans="2:10">
      <c r="B264" s="73"/>
      <c r="C264" s="73"/>
      <c r="D264" s="73"/>
      <c r="E264" s="73"/>
      <c r="F264" s="173"/>
      <c r="G264" s="173"/>
      <c r="H264" s="73"/>
      <c r="I264" s="73"/>
      <c r="J264" s="73"/>
    </row>
    <row r="265" spans="2:10">
      <c r="B265" s="73"/>
      <c r="C265" s="73"/>
      <c r="D265" s="73"/>
      <c r="E265" s="73"/>
      <c r="F265" s="173"/>
      <c r="G265" s="173"/>
      <c r="H265" s="73"/>
      <c r="I265" s="73"/>
      <c r="J265" s="73"/>
    </row>
    <row r="266" spans="2:10">
      <c r="B266" s="73"/>
      <c r="C266" s="73"/>
      <c r="D266" s="73"/>
      <c r="E266" s="73"/>
      <c r="F266" s="173"/>
      <c r="G266" s="173"/>
      <c r="H266" s="73"/>
      <c r="I266" s="73"/>
      <c r="J266" s="73"/>
    </row>
    <row r="267" spans="2:10">
      <c r="B267" s="73"/>
      <c r="C267" s="73"/>
      <c r="D267" s="73"/>
      <c r="E267" s="73"/>
      <c r="F267" s="173"/>
      <c r="G267" s="173"/>
      <c r="H267" s="73"/>
      <c r="I267" s="73"/>
      <c r="J267" s="73"/>
    </row>
    <row r="268" spans="2:10">
      <c r="B268" s="73"/>
      <c r="C268" s="73"/>
      <c r="D268" s="73"/>
      <c r="E268" s="73"/>
      <c r="F268" s="173"/>
      <c r="G268" s="173"/>
      <c r="H268" s="73"/>
      <c r="I268" s="73"/>
      <c r="J268" s="73"/>
    </row>
    <row r="269" spans="2:10">
      <c r="B269" s="73"/>
      <c r="C269" s="73"/>
      <c r="D269" s="73"/>
      <c r="E269" s="73"/>
      <c r="F269" s="173"/>
      <c r="G269" s="173"/>
      <c r="H269" s="73"/>
      <c r="I269" s="73"/>
      <c r="J269" s="73"/>
    </row>
  </sheetData>
  <mergeCells count="19">
    <mergeCell ref="B41:J41"/>
    <mergeCell ref="B42:J42"/>
    <mergeCell ref="B43:J43"/>
    <mergeCell ref="B44:B45"/>
    <mergeCell ref="C44:D44"/>
    <mergeCell ref="E44:E45"/>
    <mergeCell ref="F44:G44"/>
    <mergeCell ref="H44:H45"/>
    <mergeCell ref="I44:J44"/>
    <mergeCell ref="B1:J1"/>
    <mergeCell ref="B3:J3"/>
    <mergeCell ref="B4:J4"/>
    <mergeCell ref="B5:J5"/>
    <mergeCell ref="B6:B7"/>
    <mergeCell ref="C6:D6"/>
    <mergeCell ref="E6:E7"/>
    <mergeCell ref="F6:G6"/>
    <mergeCell ref="H6:H7"/>
    <mergeCell ref="I6:J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2025-04-02T20:47:26Z</dcterms:created>
  <dcterms:modified xsi:type="dcterms:W3CDTF">2025-04-02T20:49:29Z</dcterms:modified>
</cp:coreProperties>
</file>