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erez\Desktop\2022\INGRESOS FISCALES PARA INTERNET 2022\Ingresos fiscales historio Internet\"/>
    </mc:Choice>
  </mc:AlternateContent>
  <bookViews>
    <workbookView xWindow="0" yWindow="0" windowWidth="19200" windowHeight="11190" activeTab="1"/>
  </bookViews>
  <sheets>
    <sheet name="DGII" sheetId="1" r:id="rId1"/>
    <sheet name="DGII (EST)" sheetId="2" r:id="rId2"/>
  </sheets>
  <externalReferences>
    <externalReference r:id="rId3"/>
    <externalReference r:id="rId4"/>
    <externalReference r:id="rId5"/>
  </externalReferences>
  <definedNames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DGII!$B$4:$AD$73</definedName>
    <definedName name="_xlnm.Print_Area" localSheetId="1">'DGII (EST)'!$A$1:$AC$58</definedName>
    <definedName name="Button_13">"CLAGA2000_Consolidado_2001_List"</definedName>
    <definedName name="FORMATO">#N/A</definedName>
    <definedName name="FUENTE" localSheetId="1">#REF!</definedName>
    <definedName name="FUENTE">#REF!</definedName>
    <definedName name="OCTUBRE">#N/A</definedName>
    <definedName name="ROS">#N/A</definedName>
    <definedName name="_xlnm.Print_Titles" localSheetId="0">DGII!$4:$8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5" i="2" l="1"/>
  <c r="N65" i="2"/>
  <c r="M65" i="2"/>
  <c r="L65" i="2"/>
  <c r="K65" i="2"/>
  <c r="J65" i="2"/>
  <c r="I65" i="2"/>
  <c r="H65" i="2"/>
  <c r="G65" i="2"/>
  <c r="F65" i="2"/>
  <c r="E65" i="2"/>
  <c r="D65" i="2"/>
  <c r="C65" i="2"/>
  <c r="O65" i="2" s="1"/>
  <c r="Z64" i="2"/>
  <c r="Y64" i="2"/>
  <c r="X64" i="2"/>
  <c r="W64" i="2"/>
  <c r="V64" i="2"/>
  <c r="U64" i="2"/>
  <c r="T64" i="2"/>
  <c r="S64" i="2"/>
  <c r="R64" i="2"/>
  <c r="Q64" i="2"/>
  <c r="P64" i="2"/>
  <c r="AB64" i="2" s="1"/>
  <c r="N64" i="2"/>
  <c r="M64" i="2"/>
  <c r="L64" i="2"/>
  <c r="K64" i="2"/>
  <c r="J64" i="2"/>
  <c r="I64" i="2"/>
  <c r="H64" i="2"/>
  <c r="G64" i="2"/>
  <c r="F64" i="2"/>
  <c r="E64" i="2"/>
  <c r="D64" i="2"/>
  <c r="C64" i="2"/>
  <c r="O64" i="2" s="1"/>
  <c r="AC64" i="2" s="1"/>
  <c r="AA63" i="2"/>
  <c r="Z63" i="2"/>
  <c r="Y63" i="2"/>
  <c r="X63" i="2"/>
  <c r="W63" i="2"/>
  <c r="V63" i="2"/>
  <c r="U63" i="2"/>
  <c r="T63" i="2"/>
  <c r="S63" i="2"/>
  <c r="R63" i="2"/>
  <c r="Q63" i="2"/>
  <c r="P63" i="2"/>
  <c r="AB63" i="2" s="1"/>
  <c r="N63" i="2"/>
  <c r="M63" i="2"/>
  <c r="L63" i="2"/>
  <c r="K63" i="2"/>
  <c r="J63" i="2"/>
  <c r="I63" i="2"/>
  <c r="H63" i="2"/>
  <c r="G63" i="2"/>
  <c r="F63" i="2"/>
  <c r="E63" i="2"/>
  <c r="D63" i="2"/>
  <c r="C63" i="2"/>
  <c r="O63" i="2" s="1"/>
  <c r="AC63" i="2" s="1"/>
  <c r="AB62" i="2"/>
  <c r="N62" i="2"/>
  <c r="M62" i="2"/>
  <c r="L62" i="2"/>
  <c r="K62" i="2"/>
  <c r="J62" i="2"/>
  <c r="I62" i="2"/>
  <c r="H62" i="2"/>
  <c r="G62" i="2"/>
  <c r="F62" i="2"/>
  <c r="E62" i="2"/>
  <c r="D62" i="2"/>
  <c r="C62" i="2"/>
  <c r="O62" i="2" s="1"/>
  <c r="AC62" i="2" s="1"/>
  <c r="AB61" i="2"/>
  <c r="N61" i="2"/>
  <c r="M61" i="2"/>
  <c r="L61" i="2"/>
  <c r="K61" i="2"/>
  <c r="J61" i="2"/>
  <c r="I61" i="2"/>
  <c r="H61" i="2"/>
  <c r="G61" i="2"/>
  <c r="F61" i="2"/>
  <c r="E61" i="2"/>
  <c r="D61" i="2"/>
  <c r="C61" i="2"/>
  <c r="O61" i="2" s="1"/>
  <c r="AB60" i="2"/>
  <c r="N60" i="2"/>
  <c r="M60" i="2"/>
  <c r="M59" i="2" s="1"/>
  <c r="M58" i="2" s="1"/>
  <c r="M57" i="2" s="1"/>
  <c r="L60" i="2"/>
  <c r="K60" i="2"/>
  <c r="J60" i="2"/>
  <c r="I60" i="2"/>
  <c r="I59" i="2" s="1"/>
  <c r="I58" i="2" s="1"/>
  <c r="I57" i="2" s="1"/>
  <c r="H60" i="2"/>
  <c r="G60" i="2"/>
  <c r="G59" i="2" s="1"/>
  <c r="G58" i="2" s="1"/>
  <c r="G57" i="2" s="1"/>
  <c r="F60" i="2"/>
  <c r="E60" i="2"/>
  <c r="D60" i="2"/>
  <c r="C60" i="2"/>
  <c r="C59" i="2" s="1"/>
  <c r="C58" i="2" s="1"/>
  <c r="C57" i="2" s="1"/>
  <c r="AB59" i="2"/>
  <c r="AB58" i="2" s="1"/>
  <c r="AB57" i="2" s="1"/>
  <c r="AA59" i="2"/>
  <c r="Z59" i="2"/>
  <c r="Y59" i="2"/>
  <c r="X59" i="2"/>
  <c r="X58" i="2" s="1"/>
  <c r="X57" i="2" s="1"/>
  <c r="W59" i="2"/>
  <c r="V59" i="2"/>
  <c r="V58" i="2" s="1"/>
  <c r="V57" i="2" s="1"/>
  <c r="U59" i="2"/>
  <c r="T59" i="2"/>
  <c r="S59" i="2"/>
  <c r="R59" i="2"/>
  <c r="R58" i="2" s="1"/>
  <c r="Q59" i="2"/>
  <c r="P59" i="2"/>
  <c r="P58" i="2" s="1"/>
  <c r="P57" i="2" s="1"/>
  <c r="N59" i="2"/>
  <c r="L59" i="2"/>
  <c r="L58" i="2" s="1"/>
  <c r="L57" i="2" s="1"/>
  <c r="K59" i="2"/>
  <c r="J59" i="2"/>
  <c r="J58" i="2" s="1"/>
  <c r="J57" i="2" s="1"/>
  <c r="H59" i="2"/>
  <c r="F59" i="2"/>
  <c r="F58" i="2" s="1"/>
  <c r="E59" i="2"/>
  <c r="D59" i="2"/>
  <c r="D58" i="2" s="1"/>
  <c r="D57" i="2" s="1"/>
  <c r="AA58" i="2"/>
  <c r="AA57" i="2" s="1"/>
  <c r="Z58" i="2"/>
  <c r="Y58" i="2"/>
  <c r="Y57" i="2" s="1"/>
  <c r="W58" i="2"/>
  <c r="U58" i="2"/>
  <c r="U57" i="2" s="1"/>
  <c r="T58" i="2"/>
  <c r="S58" i="2"/>
  <c r="S57" i="2" s="1"/>
  <c r="Q58" i="2"/>
  <c r="N58" i="2"/>
  <c r="K58" i="2"/>
  <c r="H58" i="2"/>
  <c r="E58" i="2"/>
  <c r="Z57" i="2"/>
  <c r="W57" i="2"/>
  <c r="T57" i="2"/>
  <c r="R57" i="2"/>
  <c r="Q57" i="2"/>
  <c r="N57" i="2"/>
  <c r="K57" i="2"/>
  <c r="H57" i="2"/>
  <c r="F57" i="2"/>
  <c r="E57" i="2"/>
  <c r="AB56" i="2"/>
  <c r="N56" i="2"/>
  <c r="M56" i="2"/>
  <c r="L56" i="2"/>
  <c r="K56" i="2"/>
  <c r="J56" i="2"/>
  <c r="I56" i="2"/>
  <c r="H56" i="2"/>
  <c r="G56" i="2"/>
  <c r="F56" i="2"/>
  <c r="E56" i="2"/>
  <c r="D56" i="2"/>
  <c r="C56" i="2"/>
  <c r="O56" i="2" s="1"/>
  <c r="AC56" i="2" s="1"/>
  <c r="AB55" i="2"/>
  <c r="N55" i="2"/>
  <c r="M55" i="2"/>
  <c r="L55" i="2"/>
  <c r="K55" i="2"/>
  <c r="J55" i="2"/>
  <c r="I55" i="2"/>
  <c r="H55" i="2"/>
  <c r="G55" i="2"/>
  <c r="F55" i="2"/>
  <c r="E55" i="2"/>
  <c r="D55" i="2"/>
  <c r="C55" i="2"/>
  <c r="AB54" i="2"/>
  <c r="N54" i="2"/>
  <c r="M54" i="2"/>
  <c r="M53" i="2" s="1"/>
  <c r="L54" i="2"/>
  <c r="K54" i="2"/>
  <c r="J54" i="2"/>
  <c r="I54" i="2"/>
  <c r="I53" i="2" s="1"/>
  <c r="H54" i="2"/>
  <c r="G54" i="2"/>
  <c r="G53" i="2" s="1"/>
  <c r="F54" i="2"/>
  <c r="E54" i="2"/>
  <c r="D54" i="2"/>
  <c r="C54" i="2"/>
  <c r="C53" i="2" s="1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N53" i="2"/>
  <c r="L53" i="2"/>
  <c r="K53" i="2"/>
  <c r="J53" i="2"/>
  <c r="H53" i="2"/>
  <c r="F53" i="2"/>
  <c r="E53" i="2"/>
  <c r="D53" i="2"/>
  <c r="AB52" i="2"/>
  <c r="N52" i="2"/>
  <c r="N50" i="2" s="1"/>
  <c r="M52" i="2"/>
  <c r="L52" i="2"/>
  <c r="K52" i="2"/>
  <c r="J52" i="2"/>
  <c r="I52" i="2"/>
  <c r="H52" i="2"/>
  <c r="G52" i="2"/>
  <c r="F52" i="2"/>
  <c r="E52" i="2"/>
  <c r="D52" i="2"/>
  <c r="C52" i="2"/>
  <c r="AB51" i="2"/>
  <c r="AB50" i="2" s="1"/>
  <c r="AB49" i="2" s="1"/>
  <c r="N51" i="2"/>
  <c r="M51" i="2"/>
  <c r="L51" i="2"/>
  <c r="K51" i="2"/>
  <c r="J51" i="2"/>
  <c r="I51" i="2"/>
  <c r="I50" i="2" s="1"/>
  <c r="I49" i="2" s="1"/>
  <c r="H51" i="2"/>
  <c r="G51" i="2"/>
  <c r="F51" i="2"/>
  <c r="E51" i="2"/>
  <c r="D51" i="2"/>
  <c r="D50" i="2" s="1"/>
  <c r="D49" i="2" s="1"/>
  <c r="C51" i="2"/>
  <c r="AA50" i="2"/>
  <c r="Z50" i="2"/>
  <c r="Y50" i="2"/>
  <c r="X50" i="2"/>
  <c r="W50" i="2"/>
  <c r="V50" i="2"/>
  <c r="U50" i="2"/>
  <c r="T50" i="2"/>
  <c r="T49" i="2" s="1"/>
  <c r="S50" i="2"/>
  <c r="R50" i="2"/>
  <c r="Q50" i="2"/>
  <c r="P50" i="2"/>
  <c r="P49" i="2" s="1"/>
  <c r="M50" i="2"/>
  <c r="M49" i="2" s="1"/>
  <c r="L50" i="2"/>
  <c r="L49" i="2" s="1"/>
  <c r="K50" i="2"/>
  <c r="J50" i="2"/>
  <c r="H50" i="2"/>
  <c r="H49" i="2" s="1"/>
  <c r="G50" i="2"/>
  <c r="F50" i="2"/>
  <c r="F49" i="2" s="1"/>
  <c r="E50" i="2"/>
  <c r="E49" i="2" s="1"/>
  <c r="AA49" i="2"/>
  <c r="Z49" i="2"/>
  <c r="Y49" i="2"/>
  <c r="W49" i="2"/>
  <c r="V49" i="2"/>
  <c r="U49" i="2"/>
  <c r="S49" i="2"/>
  <c r="Q49" i="2"/>
  <c r="N49" i="2"/>
  <c r="K49" i="2"/>
  <c r="J49" i="2"/>
  <c r="G49" i="2"/>
  <c r="AB48" i="2"/>
  <c r="N48" i="2"/>
  <c r="M48" i="2"/>
  <c r="L48" i="2"/>
  <c r="K48" i="2"/>
  <c r="J48" i="2"/>
  <c r="I48" i="2"/>
  <c r="H48" i="2"/>
  <c r="G48" i="2"/>
  <c r="F48" i="2"/>
  <c r="E48" i="2"/>
  <c r="D48" i="2"/>
  <c r="C48" i="2"/>
  <c r="AB47" i="2"/>
  <c r="N47" i="2"/>
  <c r="M47" i="2"/>
  <c r="L47" i="2"/>
  <c r="K47" i="2"/>
  <c r="J47" i="2"/>
  <c r="I47" i="2"/>
  <c r="H47" i="2"/>
  <c r="G47" i="2"/>
  <c r="F47" i="2"/>
  <c r="E47" i="2"/>
  <c r="D47" i="2"/>
  <c r="C47" i="2"/>
  <c r="O47" i="2" s="1"/>
  <c r="AC47" i="2" s="1"/>
  <c r="AB46" i="2"/>
  <c r="N46" i="2"/>
  <c r="M46" i="2"/>
  <c r="L46" i="2"/>
  <c r="K46" i="2"/>
  <c r="J46" i="2"/>
  <c r="I46" i="2"/>
  <c r="H46" i="2"/>
  <c r="G46" i="2"/>
  <c r="F46" i="2"/>
  <c r="E46" i="2"/>
  <c r="D46" i="2"/>
  <c r="C46" i="2"/>
  <c r="AB45" i="2"/>
  <c r="AB44" i="2" s="1"/>
  <c r="N45" i="2"/>
  <c r="N44" i="2" s="1"/>
  <c r="M45" i="2"/>
  <c r="L45" i="2"/>
  <c r="K45" i="2"/>
  <c r="K44" i="2" s="1"/>
  <c r="J45" i="2"/>
  <c r="J44" i="2" s="1"/>
  <c r="I45" i="2"/>
  <c r="I44" i="2" s="1"/>
  <c r="H45" i="2"/>
  <c r="G45" i="2"/>
  <c r="F45" i="2"/>
  <c r="E45" i="2"/>
  <c r="D45" i="2"/>
  <c r="D44" i="2" s="1"/>
  <c r="C45" i="2"/>
  <c r="C44" i="2" s="1"/>
  <c r="AA44" i="2"/>
  <c r="Z44" i="2"/>
  <c r="Y44" i="2"/>
  <c r="X44" i="2"/>
  <c r="W44" i="2"/>
  <c r="V44" i="2"/>
  <c r="U44" i="2"/>
  <c r="T44" i="2"/>
  <c r="S44" i="2"/>
  <c r="R44" i="2"/>
  <c r="Q44" i="2"/>
  <c r="P44" i="2"/>
  <c r="L44" i="2"/>
  <c r="H44" i="2"/>
  <c r="F44" i="2"/>
  <c r="E44" i="2"/>
  <c r="AB43" i="2"/>
  <c r="N43" i="2"/>
  <c r="M43" i="2"/>
  <c r="L43" i="2"/>
  <c r="K43" i="2"/>
  <c r="J43" i="2"/>
  <c r="I43" i="2"/>
  <c r="H43" i="2"/>
  <c r="G43" i="2"/>
  <c r="F43" i="2"/>
  <c r="E43" i="2"/>
  <c r="D43" i="2"/>
  <c r="C43" i="2"/>
  <c r="AB42" i="2"/>
  <c r="N42" i="2"/>
  <c r="M42" i="2"/>
  <c r="L42" i="2"/>
  <c r="K42" i="2"/>
  <c r="J42" i="2"/>
  <c r="I42" i="2"/>
  <c r="H42" i="2"/>
  <c r="G42" i="2"/>
  <c r="G38" i="2" s="1"/>
  <c r="F42" i="2"/>
  <c r="E42" i="2"/>
  <c r="D42" i="2"/>
  <c r="C42" i="2"/>
  <c r="O42" i="2" s="1"/>
  <c r="AC42" i="2" s="1"/>
  <c r="AB41" i="2"/>
  <c r="N41" i="2"/>
  <c r="M41" i="2"/>
  <c r="L41" i="2"/>
  <c r="K41" i="2"/>
  <c r="J41" i="2"/>
  <c r="I41" i="2"/>
  <c r="H41" i="2"/>
  <c r="G41" i="2"/>
  <c r="F41" i="2"/>
  <c r="E41" i="2"/>
  <c r="D41" i="2"/>
  <c r="C41" i="2"/>
  <c r="O41" i="2" s="1"/>
  <c r="AC41" i="2" s="1"/>
  <c r="AB40" i="2"/>
  <c r="N40" i="2"/>
  <c r="M40" i="2"/>
  <c r="L40" i="2"/>
  <c r="L38" i="2" s="1"/>
  <c r="K40" i="2"/>
  <c r="J40" i="2"/>
  <c r="I40" i="2"/>
  <c r="H40" i="2"/>
  <c r="G40" i="2"/>
  <c r="F40" i="2"/>
  <c r="E40" i="2"/>
  <c r="D40" i="2"/>
  <c r="C40" i="2"/>
  <c r="AB39" i="2"/>
  <c r="AB38" i="2" s="1"/>
  <c r="N39" i="2"/>
  <c r="M39" i="2"/>
  <c r="L39" i="2"/>
  <c r="K39" i="2"/>
  <c r="K38" i="2" s="1"/>
  <c r="J39" i="2"/>
  <c r="I39" i="2"/>
  <c r="I38" i="2" s="1"/>
  <c r="H39" i="2"/>
  <c r="G39" i="2"/>
  <c r="F39" i="2"/>
  <c r="E39" i="2"/>
  <c r="E38" i="2" s="1"/>
  <c r="D39" i="2"/>
  <c r="C39" i="2"/>
  <c r="C38" i="2" s="1"/>
  <c r="AA38" i="2"/>
  <c r="Z38" i="2"/>
  <c r="Y38" i="2"/>
  <c r="X38" i="2"/>
  <c r="X26" i="2" s="1"/>
  <c r="W38" i="2"/>
  <c r="V38" i="2"/>
  <c r="U38" i="2"/>
  <c r="T38" i="2"/>
  <c r="S38" i="2"/>
  <c r="R38" i="2"/>
  <c r="Q38" i="2"/>
  <c r="P38" i="2"/>
  <c r="M38" i="2"/>
  <c r="J38" i="2"/>
  <c r="F38" i="2"/>
  <c r="D38" i="2"/>
  <c r="AB37" i="2"/>
  <c r="N37" i="2"/>
  <c r="M37" i="2"/>
  <c r="L37" i="2"/>
  <c r="K37" i="2"/>
  <c r="J37" i="2"/>
  <c r="I37" i="2"/>
  <c r="H37" i="2"/>
  <c r="G37" i="2"/>
  <c r="F37" i="2"/>
  <c r="E37" i="2"/>
  <c r="D37" i="2"/>
  <c r="C37" i="2"/>
  <c r="AB36" i="2"/>
  <c r="N36" i="2"/>
  <c r="M36" i="2"/>
  <c r="L36" i="2"/>
  <c r="K36" i="2"/>
  <c r="J36" i="2"/>
  <c r="I36" i="2"/>
  <c r="H36" i="2"/>
  <c r="G36" i="2"/>
  <c r="F36" i="2"/>
  <c r="E36" i="2"/>
  <c r="D36" i="2"/>
  <c r="C36" i="2"/>
  <c r="AB35" i="2"/>
  <c r="N35" i="2"/>
  <c r="M35" i="2"/>
  <c r="L35" i="2"/>
  <c r="K35" i="2"/>
  <c r="J35" i="2"/>
  <c r="I35" i="2"/>
  <c r="H35" i="2"/>
  <c r="G35" i="2"/>
  <c r="F35" i="2"/>
  <c r="E35" i="2"/>
  <c r="D35" i="2"/>
  <c r="C35" i="2"/>
  <c r="O35" i="2" s="1"/>
  <c r="AC35" i="2" s="1"/>
  <c r="AB34" i="2"/>
  <c r="N34" i="2"/>
  <c r="M34" i="2"/>
  <c r="L34" i="2"/>
  <c r="K34" i="2"/>
  <c r="J34" i="2"/>
  <c r="I34" i="2"/>
  <c r="H34" i="2"/>
  <c r="G34" i="2"/>
  <c r="F34" i="2"/>
  <c r="E34" i="2"/>
  <c r="D34" i="2"/>
  <c r="C34" i="2"/>
  <c r="O34" i="2" s="1"/>
  <c r="AC34" i="2" s="1"/>
  <c r="AB33" i="2"/>
  <c r="N33" i="2"/>
  <c r="M33" i="2"/>
  <c r="L33" i="2"/>
  <c r="K33" i="2"/>
  <c r="J33" i="2"/>
  <c r="I33" i="2"/>
  <c r="H33" i="2"/>
  <c r="G33" i="2"/>
  <c r="F33" i="2"/>
  <c r="E33" i="2"/>
  <c r="D33" i="2"/>
  <c r="C33" i="2"/>
  <c r="O33" i="2" s="1"/>
  <c r="AC33" i="2" s="1"/>
  <c r="AB32" i="2"/>
  <c r="N32" i="2"/>
  <c r="N29" i="2" s="1"/>
  <c r="M32" i="2"/>
  <c r="L32" i="2"/>
  <c r="K32" i="2"/>
  <c r="J32" i="2"/>
  <c r="I32" i="2"/>
  <c r="H32" i="2"/>
  <c r="G32" i="2"/>
  <c r="F32" i="2"/>
  <c r="E32" i="2"/>
  <c r="D32" i="2"/>
  <c r="C32" i="2"/>
  <c r="AB31" i="2"/>
  <c r="N31" i="2"/>
  <c r="M31" i="2"/>
  <c r="L31" i="2"/>
  <c r="K31" i="2"/>
  <c r="J31" i="2"/>
  <c r="I31" i="2"/>
  <c r="H31" i="2"/>
  <c r="G31" i="2"/>
  <c r="F31" i="2"/>
  <c r="E31" i="2"/>
  <c r="D31" i="2"/>
  <c r="C31" i="2"/>
  <c r="AB30" i="2"/>
  <c r="N30" i="2"/>
  <c r="M30" i="2"/>
  <c r="L30" i="2"/>
  <c r="K30" i="2"/>
  <c r="K29" i="2" s="1"/>
  <c r="J30" i="2"/>
  <c r="I30" i="2"/>
  <c r="H30" i="2"/>
  <c r="G30" i="2"/>
  <c r="G29" i="2" s="1"/>
  <c r="F30" i="2"/>
  <c r="E30" i="2"/>
  <c r="E29" i="2" s="1"/>
  <c r="D30" i="2"/>
  <c r="C30" i="2"/>
  <c r="AB29" i="2"/>
  <c r="AA29" i="2"/>
  <c r="Z29" i="2"/>
  <c r="Z26" i="2" s="1"/>
  <c r="Y29" i="2"/>
  <c r="X29" i="2"/>
  <c r="W29" i="2"/>
  <c r="V29" i="2"/>
  <c r="U29" i="2"/>
  <c r="T29" i="2"/>
  <c r="S29" i="2"/>
  <c r="R29" i="2"/>
  <c r="Q29" i="2"/>
  <c r="P29" i="2"/>
  <c r="M29" i="2"/>
  <c r="I29" i="2"/>
  <c r="AB28" i="2"/>
  <c r="N28" i="2"/>
  <c r="N27" i="2" s="1"/>
  <c r="M28" i="2"/>
  <c r="M27" i="2" s="1"/>
  <c r="M26" i="2" s="1"/>
  <c r="L28" i="2"/>
  <c r="L27" i="2" s="1"/>
  <c r="K28" i="2"/>
  <c r="K27" i="2" s="1"/>
  <c r="K26" i="2" s="1"/>
  <c r="J28" i="2"/>
  <c r="I28" i="2"/>
  <c r="H28" i="2"/>
  <c r="H27" i="2" s="1"/>
  <c r="G28" i="2"/>
  <c r="G27" i="2" s="1"/>
  <c r="G26" i="2" s="1"/>
  <c r="F28" i="2"/>
  <c r="F27" i="2" s="1"/>
  <c r="E28" i="2"/>
  <c r="D28" i="2"/>
  <c r="D27" i="2" s="1"/>
  <c r="C28" i="2"/>
  <c r="AB27" i="2"/>
  <c r="AB26" i="2" s="1"/>
  <c r="AA27" i="2"/>
  <c r="Z27" i="2"/>
  <c r="Y27" i="2"/>
  <c r="Y26" i="2" s="1"/>
  <c r="X27" i="2"/>
  <c r="W27" i="2"/>
  <c r="W26" i="2" s="1"/>
  <c r="V27" i="2"/>
  <c r="V26" i="2" s="1"/>
  <c r="V10" i="2" s="1"/>
  <c r="V9" i="2" s="1"/>
  <c r="V66" i="2" s="1"/>
  <c r="U27" i="2"/>
  <c r="T27" i="2"/>
  <c r="S27" i="2"/>
  <c r="R27" i="2"/>
  <c r="Q27" i="2"/>
  <c r="Q26" i="2" s="1"/>
  <c r="P27" i="2"/>
  <c r="P26" i="2" s="1"/>
  <c r="P10" i="2" s="1"/>
  <c r="P9" i="2" s="1"/>
  <c r="P66" i="2" s="1"/>
  <c r="J27" i="2"/>
  <c r="I27" i="2"/>
  <c r="E27" i="2"/>
  <c r="C27" i="2"/>
  <c r="R26" i="2"/>
  <c r="AB25" i="2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AC25" i="2" s="1"/>
  <c r="AB24" i="2"/>
  <c r="N24" i="2"/>
  <c r="M24" i="2"/>
  <c r="L24" i="2"/>
  <c r="K24" i="2"/>
  <c r="J24" i="2"/>
  <c r="I24" i="2"/>
  <c r="H24" i="2"/>
  <c r="G24" i="2"/>
  <c r="F24" i="2"/>
  <c r="E24" i="2"/>
  <c r="D24" i="2"/>
  <c r="C24" i="2"/>
  <c r="AB23" i="2"/>
  <c r="N23" i="2"/>
  <c r="N17" i="2" s="1"/>
  <c r="N16" i="2" s="1"/>
  <c r="M23" i="2"/>
  <c r="L23" i="2"/>
  <c r="K23" i="2"/>
  <c r="K17" i="2" s="1"/>
  <c r="K16" i="2" s="1"/>
  <c r="J23" i="2"/>
  <c r="I23" i="2"/>
  <c r="H23" i="2"/>
  <c r="G23" i="2"/>
  <c r="F23" i="2"/>
  <c r="E23" i="2"/>
  <c r="D23" i="2"/>
  <c r="C23" i="2"/>
  <c r="O23" i="2" s="1"/>
  <c r="AC23" i="2" s="1"/>
  <c r="AB22" i="2"/>
  <c r="N22" i="2"/>
  <c r="M22" i="2"/>
  <c r="L22" i="2"/>
  <c r="K22" i="2"/>
  <c r="J22" i="2"/>
  <c r="I22" i="2"/>
  <c r="H22" i="2"/>
  <c r="G22" i="2"/>
  <c r="F22" i="2"/>
  <c r="E22" i="2"/>
  <c r="D22" i="2"/>
  <c r="C22" i="2"/>
  <c r="AB21" i="2"/>
  <c r="N21" i="2"/>
  <c r="M21" i="2"/>
  <c r="L21" i="2"/>
  <c r="K21" i="2"/>
  <c r="J21" i="2"/>
  <c r="I21" i="2"/>
  <c r="H21" i="2"/>
  <c r="G21" i="2"/>
  <c r="F21" i="2"/>
  <c r="E21" i="2"/>
  <c r="D21" i="2"/>
  <c r="C21" i="2"/>
  <c r="AB20" i="2"/>
  <c r="N20" i="2"/>
  <c r="M20" i="2"/>
  <c r="L20" i="2"/>
  <c r="K20" i="2"/>
  <c r="J20" i="2"/>
  <c r="J17" i="2" s="1"/>
  <c r="J16" i="2" s="1"/>
  <c r="I20" i="2"/>
  <c r="H20" i="2"/>
  <c r="G20" i="2"/>
  <c r="F20" i="2"/>
  <c r="E20" i="2"/>
  <c r="D20" i="2"/>
  <c r="C20" i="2"/>
  <c r="AB19" i="2"/>
  <c r="N19" i="2"/>
  <c r="M19" i="2"/>
  <c r="L19" i="2"/>
  <c r="K19" i="2"/>
  <c r="J19" i="2"/>
  <c r="I19" i="2"/>
  <c r="I17" i="2" s="1"/>
  <c r="H19" i="2"/>
  <c r="G19" i="2"/>
  <c r="F19" i="2"/>
  <c r="E19" i="2"/>
  <c r="D19" i="2"/>
  <c r="C19" i="2"/>
  <c r="C17" i="2" s="1"/>
  <c r="C16" i="2" s="1"/>
  <c r="AB18" i="2"/>
  <c r="AB17" i="2" s="1"/>
  <c r="AB16" i="2" s="1"/>
  <c r="N18" i="2"/>
  <c r="M18" i="2"/>
  <c r="L18" i="2"/>
  <c r="K18" i="2"/>
  <c r="J18" i="2"/>
  <c r="I18" i="2"/>
  <c r="H18" i="2"/>
  <c r="G18" i="2"/>
  <c r="F18" i="2"/>
  <c r="E18" i="2"/>
  <c r="D18" i="2"/>
  <c r="C18" i="2"/>
  <c r="O18" i="2" s="1"/>
  <c r="AA17" i="2"/>
  <c r="AA16" i="2" s="1"/>
  <c r="Z17" i="2"/>
  <c r="Y17" i="2"/>
  <c r="X17" i="2"/>
  <c r="W17" i="2"/>
  <c r="W16" i="2" s="1"/>
  <c r="V17" i="2"/>
  <c r="U17" i="2"/>
  <c r="U16" i="2" s="1"/>
  <c r="T17" i="2"/>
  <c r="T16" i="2" s="1"/>
  <c r="S17" i="2"/>
  <c r="R17" i="2"/>
  <c r="Q17" i="2"/>
  <c r="Q16" i="2" s="1"/>
  <c r="Q10" i="2" s="1"/>
  <c r="Q9" i="2" s="1"/>
  <c r="Q66" i="2" s="1"/>
  <c r="P17" i="2"/>
  <c r="G17" i="2"/>
  <c r="G16" i="2" s="1"/>
  <c r="D17" i="2"/>
  <c r="D16" i="2" s="1"/>
  <c r="Z16" i="2"/>
  <c r="Y16" i="2"/>
  <c r="X16" i="2"/>
  <c r="V16" i="2"/>
  <c r="S16" i="2"/>
  <c r="R16" i="2"/>
  <c r="R10" i="2" s="1"/>
  <c r="P16" i="2"/>
  <c r="AB15" i="2"/>
  <c r="N15" i="2"/>
  <c r="M15" i="2"/>
  <c r="L15" i="2"/>
  <c r="K15" i="2"/>
  <c r="J15" i="2"/>
  <c r="I15" i="2"/>
  <c r="H15" i="2"/>
  <c r="G15" i="2"/>
  <c r="G11" i="2" s="1"/>
  <c r="F15" i="2"/>
  <c r="E15" i="2"/>
  <c r="D15" i="2"/>
  <c r="C15" i="2"/>
  <c r="AB14" i="2"/>
  <c r="N14" i="2"/>
  <c r="M14" i="2"/>
  <c r="L14" i="2"/>
  <c r="K14" i="2"/>
  <c r="J14" i="2"/>
  <c r="I14" i="2"/>
  <c r="H14" i="2"/>
  <c r="G14" i="2"/>
  <c r="F14" i="2"/>
  <c r="E14" i="2"/>
  <c r="D14" i="2"/>
  <c r="C14" i="2"/>
  <c r="O14" i="2" s="1"/>
  <c r="AC14" i="2" s="1"/>
  <c r="AB13" i="2"/>
  <c r="N13" i="2"/>
  <c r="M13" i="2"/>
  <c r="L13" i="2"/>
  <c r="K13" i="2"/>
  <c r="J13" i="2"/>
  <c r="J11" i="2" s="1"/>
  <c r="I13" i="2"/>
  <c r="I11" i="2" s="1"/>
  <c r="H13" i="2"/>
  <c r="G13" i="2"/>
  <c r="F13" i="2"/>
  <c r="E13" i="2"/>
  <c r="D13" i="2"/>
  <c r="D11" i="2" s="1"/>
  <c r="C13" i="2"/>
  <c r="O13" i="2" s="1"/>
  <c r="AC13" i="2" s="1"/>
  <c r="AB12" i="2"/>
  <c r="N12" i="2"/>
  <c r="M12" i="2"/>
  <c r="L12" i="2"/>
  <c r="L11" i="2" s="1"/>
  <c r="K12" i="2"/>
  <c r="J12" i="2"/>
  <c r="I12" i="2"/>
  <c r="H12" i="2"/>
  <c r="G12" i="2"/>
  <c r="F12" i="2"/>
  <c r="F11" i="2" s="1"/>
  <c r="E12" i="2"/>
  <c r="E11" i="2" s="1"/>
  <c r="D12" i="2"/>
  <c r="C12" i="2"/>
  <c r="AA11" i="2"/>
  <c r="Z11" i="2"/>
  <c r="Z10" i="2" s="1"/>
  <c r="Z9" i="2" s="1"/>
  <c r="Z66" i="2" s="1"/>
  <c r="Y11" i="2"/>
  <c r="X11" i="2"/>
  <c r="W11" i="2"/>
  <c r="V11" i="2"/>
  <c r="U11" i="2"/>
  <c r="T11" i="2"/>
  <c r="S11" i="2"/>
  <c r="R11" i="2"/>
  <c r="Q11" i="2"/>
  <c r="P11" i="2"/>
  <c r="N11" i="2"/>
  <c r="K11" i="2"/>
  <c r="H11" i="2"/>
  <c r="C11" i="2"/>
  <c r="X10" i="2"/>
  <c r="T10" i="2" l="1"/>
  <c r="T9" i="2" s="1"/>
  <c r="T66" i="2" s="1"/>
  <c r="L10" i="2"/>
  <c r="L9" i="2" s="1"/>
  <c r="L66" i="2" s="1"/>
  <c r="W10" i="2"/>
  <c r="W9" i="2" s="1"/>
  <c r="W66" i="2" s="1"/>
  <c r="AC18" i="2"/>
  <c r="O19" i="2"/>
  <c r="AC19" i="2" s="1"/>
  <c r="O37" i="2"/>
  <c r="AC37" i="2" s="1"/>
  <c r="M11" i="2"/>
  <c r="O15" i="2"/>
  <c r="AC15" i="2" s="1"/>
  <c r="E17" i="2"/>
  <c r="E16" i="2" s="1"/>
  <c r="E26" i="2"/>
  <c r="E10" i="2" s="1"/>
  <c r="E9" i="2" s="1"/>
  <c r="E66" i="2" s="1"/>
  <c r="G44" i="2"/>
  <c r="G10" i="2" s="1"/>
  <c r="G9" i="2" s="1"/>
  <c r="G66" i="2" s="1"/>
  <c r="M44" i="2"/>
  <c r="O51" i="2"/>
  <c r="C50" i="2"/>
  <c r="C49" i="2" s="1"/>
  <c r="I16" i="2"/>
  <c r="I10" i="2" s="1"/>
  <c r="I9" i="2" s="1"/>
  <c r="I66" i="2" s="1"/>
  <c r="Y10" i="2"/>
  <c r="Y9" i="2" s="1"/>
  <c r="Y66" i="2" s="1"/>
  <c r="O20" i="2"/>
  <c r="AC20" i="2" s="1"/>
  <c r="I26" i="2"/>
  <c r="S26" i="2"/>
  <c r="S10" i="2" s="1"/>
  <c r="S9" i="2" s="1"/>
  <c r="S66" i="2" s="1"/>
  <c r="H29" i="2"/>
  <c r="H26" i="2" s="1"/>
  <c r="O12" i="2"/>
  <c r="AB11" i="2"/>
  <c r="AB10" i="2" s="1"/>
  <c r="AB9" i="2" s="1"/>
  <c r="AB66" i="2" s="1"/>
  <c r="R9" i="2"/>
  <c r="R66" i="2" s="1"/>
  <c r="T26" i="2"/>
  <c r="H17" i="2"/>
  <c r="H16" i="2" s="1"/>
  <c r="M17" i="2"/>
  <c r="M16" i="2" s="1"/>
  <c r="O21" i="2"/>
  <c r="AC21" i="2" s="1"/>
  <c r="D29" i="2"/>
  <c r="D26" i="2" s="1"/>
  <c r="D10" i="2" s="1"/>
  <c r="D9" i="2" s="1"/>
  <c r="D66" i="2" s="1"/>
  <c r="J29" i="2"/>
  <c r="J26" i="2" s="1"/>
  <c r="J10" i="2" s="1"/>
  <c r="J9" i="2" s="1"/>
  <c r="J66" i="2" s="1"/>
  <c r="C29" i="2"/>
  <c r="C26" i="2" s="1"/>
  <c r="C10" i="2" s="1"/>
  <c r="C9" i="2" s="1"/>
  <c r="C66" i="2" s="1"/>
  <c r="O31" i="2"/>
  <c r="AC31" i="2" s="1"/>
  <c r="H38" i="2"/>
  <c r="N38" i="2"/>
  <c r="N26" i="2" s="1"/>
  <c r="N10" i="2" s="1"/>
  <c r="N9" i="2" s="1"/>
  <c r="N66" i="2" s="1"/>
  <c r="O43" i="2"/>
  <c r="AC43" i="2" s="1"/>
  <c r="O54" i="2"/>
  <c r="K10" i="2"/>
  <c r="K9" i="2" s="1"/>
  <c r="K66" i="2" s="1"/>
  <c r="O39" i="2"/>
  <c r="O28" i="2"/>
  <c r="F29" i="2"/>
  <c r="F26" i="2" s="1"/>
  <c r="L29" i="2"/>
  <c r="L26" i="2" s="1"/>
  <c r="O36" i="2"/>
  <c r="AC36" i="2" s="1"/>
  <c r="O45" i="2"/>
  <c r="F17" i="2"/>
  <c r="F16" i="2" s="1"/>
  <c r="F10" i="2" s="1"/>
  <c r="F9" i="2" s="1"/>
  <c r="F66" i="2" s="1"/>
  <c r="L17" i="2"/>
  <c r="L16" i="2" s="1"/>
  <c r="O24" i="2"/>
  <c r="AC24" i="2" s="1"/>
  <c r="O32" i="2"/>
  <c r="AC32" i="2" s="1"/>
  <c r="O40" i="2"/>
  <c r="AC40" i="2" s="1"/>
  <c r="O48" i="2"/>
  <c r="AC48" i="2" s="1"/>
  <c r="O22" i="2"/>
  <c r="AC22" i="2" s="1"/>
  <c r="U26" i="2"/>
  <c r="U10" i="2" s="1"/>
  <c r="U9" i="2" s="1"/>
  <c r="U66" i="2" s="1"/>
  <c r="AA26" i="2"/>
  <c r="AA10" i="2" s="1"/>
  <c r="AA9" i="2" s="1"/>
  <c r="AA66" i="2" s="1"/>
  <c r="O30" i="2"/>
  <c r="O46" i="2"/>
  <c r="AC46" i="2" s="1"/>
  <c r="R49" i="2"/>
  <c r="X49" i="2"/>
  <c r="X9" i="2" s="1"/>
  <c r="X66" i="2" s="1"/>
  <c r="O52" i="2"/>
  <c r="O55" i="2"/>
  <c r="AC55" i="2" s="1"/>
  <c r="O60" i="2"/>
  <c r="O44" i="2" l="1"/>
  <c r="AC44" i="2" s="1"/>
  <c r="AC45" i="2"/>
  <c r="O50" i="2"/>
  <c r="AC51" i="2"/>
  <c r="M10" i="2"/>
  <c r="M9" i="2" s="1"/>
  <c r="M66" i="2" s="1"/>
  <c r="O38" i="2"/>
  <c r="AC38" i="2" s="1"/>
  <c r="AC39" i="2"/>
  <c r="H10" i="2"/>
  <c r="H9" i="2" s="1"/>
  <c r="H66" i="2" s="1"/>
  <c r="AC12" i="2"/>
  <c r="O11" i="2"/>
  <c r="O17" i="2"/>
  <c r="O59" i="2"/>
  <c r="AC60" i="2"/>
  <c r="O53" i="2"/>
  <c r="AC53" i="2" s="1"/>
  <c r="AC54" i="2"/>
  <c r="AC30" i="2"/>
  <c r="O29" i="2"/>
  <c r="AC29" i="2" s="1"/>
  <c r="O27" i="2"/>
  <c r="AC28" i="2"/>
  <c r="AC11" i="2" l="1"/>
  <c r="O26" i="2"/>
  <c r="AC26" i="2" s="1"/>
  <c r="AC27" i="2"/>
  <c r="AC59" i="2"/>
  <c r="O58" i="2"/>
  <c r="O16" i="2"/>
  <c r="AC16" i="2" s="1"/>
  <c r="AC17" i="2"/>
  <c r="AC50" i="2"/>
  <c r="O49" i="2"/>
  <c r="AC49" i="2" s="1"/>
  <c r="O10" i="2" l="1"/>
  <c r="O57" i="2"/>
  <c r="AC57" i="2" s="1"/>
  <c r="AC58" i="2"/>
  <c r="AC10" i="2" l="1"/>
  <c r="O9" i="2"/>
  <c r="AC9" i="2" l="1"/>
  <c r="O66" i="2"/>
  <c r="AC66" i="2" s="1"/>
  <c r="AB72" i="1" l="1"/>
  <c r="AC72" i="1" s="1"/>
  <c r="AD72" i="1" s="1"/>
  <c r="O72" i="1"/>
  <c r="AB71" i="1"/>
  <c r="O71" i="1"/>
  <c r="AA70" i="1"/>
  <c r="AA67" i="1" s="1"/>
  <c r="Z70" i="1"/>
  <c r="Y70" i="1"/>
  <c r="X70" i="1"/>
  <c r="W70" i="1"/>
  <c r="V70" i="1"/>
  <c r="V67" i="1" s="1"/>
  <c r="U70" i="1"/>
  <c r="U67" i="1" s="1"/>
  <c r="T70" i="1"/>
  <c r="S70" i="1"/>
  <c r="R70" i="1"/>
  <c r="R67" i="1" s="1"/>
  <c r="Q70" i="1"/>
  <c r="Q67" i="1" s="1"/>
  <c r="P70" i="1"/>
  <c r="P67" i="1" s="1"/>
  <c r="M70" i="1"/>
  <c r="L70" i="1"/>
  <c r="K70" i="1"/>
  <c r="J70" i="1"/>
  <c r="J67" i="1" s="1"/>
  <c r="I70" i="1"/>
  <c r="I67" i="1" s="1"/>
  <c r="H70" i="1"/>
  <c r="H67" i="1" s="1"/>
  <c r="G70" i="1"/>
  <c r="F70" i="1"/>
  <c r="E70" i="1"/>
  <c r="D70" i="1"/>
  <c r="C70" i="1"/>
  <c r="AB69" i="1"/>
  <c r="O69" i="1"/>
  <c r="AB68" i="1"/>
  <c r="AC68" i="1" s="1"/>
  <c r="AD68" i="1" s="1"/>
  <c r="O68" i="1"/>
  <c r="X67" i="1"/>
  <c r="W67" i="1"/>
  <c r="N67" i="1"/>
  <c r="L67" i="1"/>
  <c r="K67" i="1"/>
  <c r="F67" i="1"/>
  <c r="E67" i="1"/>
  <c r="D67" i="1"/>
  <c r="C67" i="1"/>
  <c r="AB65" i="1"/>
  <c r="AC65" i="1" s="1"/>
  <c r="O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AA63" i="1"/>
  <c r="AA57" i="1" s="1"/>
  <c r="Z63" i="1"/>
  <c r="Z57" i="1" s="1"/>
  <c r="Y63" i="1"/>
  <c r="X63" i="1"/>
  <c r="W63" i="1"/>
  <c r="V63" i="1"/>
  <c r="U63" i="1"/>
  <c r="U57" i="1" s="1"/>
  <c r="T63" i="1"/>
  <c r="S63" i="1"/>
  <c r="R63" i="1"/>
  <c r="Q63" i="1"/>
  <c r="P63" i="1"/>
  <c r="O63" i="1"/>
  <c r="AB62" i="1"/>
  <c r="AC62" i="1" s="1"/>
  <c r="AD62" i="1" s="1"/>
  <c r="O62" i="1"/>
  <c r="AC61" i="1"/>
  <c r="AD61" i="1" s="1"/>
  <c r="AB61" i="1"/>
  <c r="O61" i="1"/>
  <c r="AB60" i="1"/>
  <c r="AC60" i="1" s="1"/>
  <c r="AD60" i="1" s="1"/>
  <c r="O60" i="1"/>
  <c r="O59" i="1" s="1"/>
  <c r="O58" i="1" s="1"/>
  <c r="AA59" i="1"/>
  <c r="Z59" i="1"/>
  <c r="Z58" i="1" s="1"/>
  <c r="Y59" i="1"/>
  <c r="Y58" i="1" s="1"/>
  <c r="X59" i="1"/>
  <c r="X58" i="1" s="1"/>
  <c r="X57" i="1" s="1"/>
  <c r="W59" i="1"/>
  <c r="V59" i="1"/>
  <c r="U59" i="1"/>
  <c r="T59" i="1"/>
  <c r="T58" i="1" s="1"/>
  <c r="S59" i="1"/>
  <c r="S58" i="1" s="1"/>
  <c r="R59" i="1"/>
  <c r="R58" i="1" s="1"/>
  <c r="R57" i="1" s="1"/>
  <c r="Q59" i="1"/>
  <c r="P59" i="1"/>
  <c r="N59" i="1"/>
  <c r="N58" i="1" s="1"/>
  <c r="N57" i="1" s="1"/>
  <c r="M59" i="1"/>
  <c r="M58" i="1" s="1"/>
  <c r="M57" i="1" s="1"/>
  <c r="L59" i="1"/>
  <c r="L58" i="1" s="1"/>
  <c r="L57" i="1" s="1"/>
  <c r="K59" i="1"/>
  <c r="J59" i="1"/>
  <c r="I59" i="1"/>
  <c r="H59" i="1"/>
  <c r="H58" i="1" s="1"/>
  <c r="H57" i="1" s="1"/>
  <c r="G59" i="1"/>
  <c r="G58" i="1" s="1"/>
  <c r="G57" i="1" s="1"/>
  <c r="F59" i="1"/>
  <c r="F58" i="1" s="1"/>
  <c r="F57" i="1" s="1"/>
  <c r="E59" i="1"/>
  <c r="D59" i="1"/>
  <c r="C59" i="1"/>
  <c r="AA58" i="1"/>
  <c r="W58" i="1"/>
  <c r="W57" i="1" s="1"/>
  <c r="V58" i="1"/>
  <c r="V57" i="1" s="1"/>
  <c r="U58" i="1"/>
  <c r="Q58" i="1"/>
  <c r="Q57" i="1" s="1"/>
  <c r="P58" i="1"/>
  <c r="P57" i="1" s="1"/>
  <c r="K58" i="1"/>
  <c r="K57" i="1" s="1"/>
  <c r="J58" i="1"/>
  <c r="J57" i="1" s="1"/>
  <c r="I58" i="1"/>
  <c r="E58" i="1"/>
  <c r="E57" i="1" s="1"/>
  <c r="D58" i="1"/>
  <c r="D57" i="1" s="1"/>
  <c r="C58" i="1"/>
  <c r="O57" i="1"/>
  <c r="I57" i="1"/>
  <c r="C57" i="1"/>
  <c r="Y56" i="1"/>
  <c r="X56" i="1"/>
  <c r="W56" i="1"/>
  <c r="U56" i="1"/>
  <c r="T56" i="1"/>
  <c r="S56" i="1"/>
  <c r="R56" i="1"/>
  <c r="Q56" i="1"/>
  <c r="P56" i="1"/>
  <c r="N56" i="1"/>
  <c r="M56" i="1"/>
  <c r="L56" i="1"/>
  <c r="K56" i="1"/>
  <c r="J56" i="1"/>
  <c r="I56" i="1"/>
  <c r="H56" i="1"/>
  <c r="G56" i="1"/>
  <c r="F56" i="1"/>
  <c r="E56" i="1"/>
  <c r="D56" i="1"/>
  <c r="C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AA54" i="1"/>
  <c r="Z54" i="1"/>
  <c r="Y54" i="1"/>
  <c r="X54" i="1"/>
  <c r="X53" i="1" s="1"/>
  <c r="W54" i="1"/>
  <c r="W53" i="1" s="1"/>
  <c r="W49" i="1" s="1"/>
  <c r="V54" i="1"/>
  <c r="U54" i="1"/>
  <c r="U53" i="1" s="1"/>
  <c r="T54" i="1"/>
  <c r="S54" i="1"/>
  <c r="R54" i="1"/>
  <c r="R53" i="1" s="1"/>
  <c r="Q54" i="1"/>
  <c r="Q53" i="1" s="1"/>
  <c r="Q49" i="1" s="1"/>
  <c r="P54" i="1"/>
  <c r="P53" i="1" s="1"/>
  <c r="P49" i="1" s="1"/>
  <c r="N54" i="1"/>
  <c r="N53" i="1" s="1"/>
  <c r="M54" i="1"/>
  <c r="M53" i="1" s="1"/>
  <c r="M49" i="1" s="1"/>
  <c r="L54" i="1"/>
  <c r="L53" i="1" s="1"/>
  <c r="K54" i="1"/>
  <c r="K53" i="1" s="1"/>
  <c r="K49" i="1" s="1"/>
  <c r="J54" i="1"/>
  <c r="I54" i="1"/>
  <c r="H54" i="1"/>
  <c r="G54" i="1"/>
  <c r="G53" i="1" s="1"/>
  <c r="F54" i="1"/>
  <c r="F53" i="1" s="1"/>
  <c r="E54" i="1"/>
  <c r="E53" i="1" s="1"/>
  <c r="E49" i="1" s="1"/>
  <c r="D54" i="1"/>
  <c r="D53" i="1" s="1"/>
  <c r="D49" i="1" s="1"/>
  <c r="C54" i="1"/>
  <c r="C53" i="1" s="1"/>
  <c r="AA53" i="1"/>
  <c r="V53" i="1"/>
  <c r="V49" i="1" s="1"/>
  <c r="J53" i="1"/>
  <c r="J49" i="1" s="1"/>
  <c r="I53" i="1"/>
  <c r="H53" i="1"/>
  <c r="AB52" i="1"/>
  <c r="AC52" i="1" s="1"/>
  <c r="O52" i="1"/>
  <c r="AC51" i="1"/>
  <c r="AD51" i="1" s="1"/>
  <c r="AB51" i="1"/>
  <c r="AB50" i="1" s="1"/>
  <c r="O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X49" i="1"/>
  <c r="R49" i="1"/>
  <c r="G49" i="1"/>
  <c r="AA48" i="1"/>
  <c r="Z48" i="1"/>
  <c r="Y48" i="1"/>
  <c r="X48" i="1"/>
  <c r="W48" i="1"/>
  <c r="V48" i="1"/>
  <c r="U48" i="1"/>
  <c r="T48" i="1"/>
  <c r="S48" i="1"/>
  <c r="R48" i="1"/>
  <c r="Q48" i="1"/>
  <c r="P48" i="1"/>
  <c r="AB48" i="1" s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AA47" i="1"/>
  <c r="Z47" i="1"/>
  <c r="Y47" i="1"/>
  <c r="X47" i="1"/>
  <c r="W47" i="1"/>
  <c r="V47" i="1"/>
  <c r="U47" i="1"/>
  <c r="T47" i="1"/>
  <c r="S47" i="1"/>
  <c r="R47" i="1"/>
  <c r="Q47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AB46" i="1"/>
  <c r="O46" i="1"/>
  <c r="AC46" i="1" s="1"/>
  <c r="AD46" i="1" s="1"/>
  <c r="AA45" i="1"/>
  <c r="AA44" i="1" s="1"/>
  <c r="Z45" i="1"/>
  <c r="Z44" i="1" s="1"/>
  <c r="Y45" i="1"/>
  <c r="X45" i="1"/>
  <c r="W45" i="1"/>
  <c r="W44" i="1" s="1"/>
  <c r="V45" i="1"/>
  <c r="V44" i="1" s="1"/>
  <c r="U45" i="1"/>
  <c r="U44" i="1" s="1"/>
  <c r="T45" i="1"/>
  <c r="T44" i="1" s="1"/>
  <c r="S45" i="1"/>
  <c r="R45" i="1"/>
  <c r="Q45" i="1"/>
  <c r="P45" i="1"/>
  <c r="P44" i="1" s="1"/>
  <c r="N45" i="1"/>
  <c r="N44" i="1" s="1"/>
  <c r="M45" i="1"/>
  <c r="M44" i="1" s="1"/>
  <c r="L45" i="1"/>
  <c r="K45" i="1"/>
  <c r="J45" i="1"/>
  <c r="J44" i="1" s="1"/>
  <c r="I45" i="1"/>
  <c r="I44" i="1" s="1"/>
  <c r="H45" i="1"/>
  <c r="G45" i="1"/>
  <c r="F45" i="1"/>
  <c r="E45" i="1"/>
  <c r="D45" i="1"/>
  <c r="D44" i="1" s="1"/>
  <c r="C45" i="1"/>
  <c r="C44" i="1" s="1"/>
  <c r="Y44" i="1"/>
  <c r="X44" i="1"/>
  <c r="S44" i="1"/>
  <c r="R44" i="1"/>
  <c r="Q44" i="1"/>
  <c r="L44" i="1"/>
  <c r="K44" i="1"/>
  <c r="H44" i="1"/>
  <c r="G44" i="1"/>
  <c r="F44" i="1"/>
  <c r="E44" i="1"/>
  <c r="AB43" i="1"/>
  <c r="O43" i="1"/>
  <c r="AC43" i="1" s="1"/>
  <c r="AD43" i="1" s="1"/>
  <c r="AA42" i="1"/>
  <c r="Z42" i="1"/>
  <c r="Y42" i="1"/>
  <c r="X42" i="1"/>
  <c r="W42" i="1"/>
  <c r="V42" i="1"/>
  <c r="U42" i="1"/>
  <c r="T42" i="1"/>
  <c r="S42" i="1"/>
  <c r="R42" i="1"/>
  <c r="Q42" i="1"/>
  <c r="P42" i="1"/>
  <c r="N42" i="1"/>
  <c r="M42" i="1"/>
  <c r="L42" i="1"/>
  <c r="K42" i="1"/>
  <c r="J42" i="1"/>
  <c r="I42" i="1"/>
  <c r="H42" i="1"/>
  <c r="G42" i="1"/>
  <c r="F42" i="1"/>
  <c r="E42" i="1"/>
  <c r="D42" i="1"/>
  <c r="C42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AA39" i="1"/>
  <c r="Z39" i="1"/>
  <c r="Y39" i="1"/>
  <c r="X39" i="1"/>
  <c r="W39" i="1"/>
  <c r="V39" i="1"/>
  <c r="V38" i="1" s="1"/>
  <c r="U39" i="1"/>
  <c r="T39" i="1"/>
  <c r="S39" i="1"/>
  <c r="R39" i="1"/>
  <c r="Q39" i="1"/>
  <c r="P39" i="1"/>
  <c r="P38" i="1" s="1"/>
  <c r="N39" i="1"/>
  <c r="N38" i="1" s="1"/>
  <c r="M39" i="1"/>
  <c r="L39" i="1"/>
  <c r="K39" i="1"/>
  <c r="J39" i="1"/>
  <c r="J38" i="1" s="1"/>
  <c r="I39" i="1"/>
  <c r="H39" i="1"/>
  <c r="H38" i="1" s="1"/>
  <c r="G39" i="1"/>
  <c r="F39" i="1"/>
  <c r="E39" i="1"/>
  <c r="D39" i="1"/>
  <c r="D38" i="1" s="1"/>
  <c r="C39" i="1"/>
  <c r="Z38" i="1"/>
  <c r="T38" i="1"/>
  <c r="M38" i="1"/>
  <c r="G38" i="1"/>
  <c r="AB37" i="1"/>
  <c r="AC37" i="1" s="1"/>
  <c r="AD37" i="1" s="1"/>
  <c r="O37" i="1"/>
  <c r="AA36" i="1"/>
  <c r="Z36" i="1"/>
  <c r="Y36" i="1"/>
  <c r="X36" i="1"/>
  <c r="W36" i="1"/>
  <c r="V36" i="1"/>
  <c r="U36" i="1"/>
  <c r="T36" i="1"/>
  <c r="S36" i="1"/>
  <c r="R36" i="1"/>
  <c r="Q36" i="1"/>
  <c r="P36" i="1"/>
  <c r="N36" i="1"/>
  <c r="M36" i="1"/>
  <c r="L36" i="1"/>
  <c r="K36" i="1"/>
  <c r="J36" i="1"/>
  <c r="I36" i="1"/>
  <c r="H36" i="1"/>
  <c r="G36" i="1"/>
  <c r="F36" i="1"/>
  <c r="E36" i="1"/>
  <c r="D36" i="1"/>
  <c r="C36" i="1"/>
  <c r="AA35" i="1"/>
  <c r="Z35" i="1"/>
  <c r="Y35" i="1"/>
  <c r="Y29" i="1" s="1"/>
  <c r="X35" i="1"/>
  <c r="W35" i="1"/>
  <c r="V35" i="1"/>
  <c r="U35" i="1"/>
  <c r="T35" i="1"/>
  <c r="S35" i="1"/>
  <c r="S29" i="1" s="1"/>
  <c r="R35" i="1"/>
  <c r="Q35" i="1"/>
  <c r="P35" i="1"/>
  <c r="N35" i="1"/>
  <c r="M35" i="1"/>
  <c r="L35" i="1"/>
  <c r="K35" i="1"/>
  <c r="J35" i="1"/>
  <c r="I35" i="1"/>
  <c r="H35" i="1"/>
  <c r="G35" i="1"/>
  <c r="F35" i="1"/>
  <c r="E35" i="1"/>
  <c r="D35" i="1"/>
  <c r="C35" i="1"/>
  <c r="AB34" i="1"/>
  <c r="AC34" i="1" s="1"/>
  <c r="AD34" i="1" s="1"/>
  <c r="O34" i="1"/>
  <c r="AB33" i="1"/>
  <c r="O33" i="1"/>
  <c r="AB32" i="1"/>
  <c r="O32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M31" i="1"/>
  <c r="L31" i="1"/>
  <c r="K31" i="1"/>
  <c r="J31" i="1"/>
  <c r="I31" i="1"/>
  <c r="H31" i="1"/>
  <c r="G31" i="1"/>
  <c r="F31" i="1"/>
  <c r="E31" i="1"/>
  <c r="D31" i="1"/>
  <c r="C31" i="1"/>
  <c r="AA30" i="1"/>
  <c r="AA29" i="1" s="1"/>
  <c r="Z30" i="1"/>
  <c r="Z29" i="1" s="1"/>
  <c r="Y30" i="1"/>
  <c r="X30" i="1"/>
  <c r="W30" i="1"/>
  <c r="V30" i="1"/>
  <c r="V29" i="1" s="1"/>
  <c r="U30" i="1"/>
  <c r="U29" i="1" s="1"/>
  <c r="T30" i="1"/>
  <c r="S30" i="1"/>
  <c r="R30" i="1"/>
  <c r="Q30" i="1"/>
  <c r="P30" i="1"/>
  <c r="P29" i="1" s="1"/>
  <c r="N30" i="1"/>
  <c r="N29" i="1" s="1"/>
  <c r="M30" i="1"/>
  <c r="M29" i="1" s="1"/>
  <c r="M26" i="1" s="1"/>
  <c r="L30" i="1"/>
  <c r="K30" i="1"/>
  <c r="J30" i="1"/>
  <c r="J29" i="1" s="1"/>
  <c r="I30" i="1"/>
  <c r="I29" i="1" s="1"/>
  <c r="H30" i="1"/>
  <c r="H29" i="1" s="1"/>
  <c r="H26" i="1" s="1"/>
  <c r="G30" i="1"/>
  <c r="G29" i="1" s="1"/>
  <c r="G26" i="1" s="1"/>
  <c r="F30" i="1"/>
  <c r="E30" i="1"/>
  <c r="D30" i="1"/>
  <c r="D29" i="1" s="1"/>
  <c r="C30" i="1"/>
  <c r="C29" i="1" s="1"/>
  <c r="T29" i="1"/>
  <c r="AA28" i="1"/>
  <c r="Z28" i="1"/>
  <c r="Y28" i="1"/>
  <c r="X28" i="1"/>
  <c r="X27" i="1" s="1"/>
  <c r="W28" i="1"/>
  <c r="W27" i="1" s="1"/>
  <c r="V28" i="1"/>
  <c r="V27" i="1" s="1"/>
  <c r="V26" i="1" s="1"/>
  <c r="U28" i="1"/>
  <c r="U27" i="1" s="1"/>
  <c r="T28" i="1"/>
  <c r="T27" i="1" s="1"/>
  <c r="S28" i="1"/>
  <c r="R28" i="1"/>
  <c r="R27" i="1" s="1"/>
  <c r="Q28" i="1"/>
  <c r="Q27" i="1" s="1"/>
  <c r="P28" i="1"/>
  <c r="N28" i="1"/>
  <c r="N27" i="1" s="1"/>
  <c r="M28" i="1"/>
  <c r="M27" i="1" s="1"/>
  <c r="L28" i="1"/>
  <c r="L27" i="1" s="1"/>
  <c r="K28" i="1"/>
  <c r="K27" i="1" s="1"/>
  <c r="J28" i="1"/>
  <c r="I28" i="1"/>
  <c r="H28" i="1"/>
  <c r="G28" i="1"/>
  <c r="F28" i="1"/>
  <c r="F27" i="1" s="1"/>
  <c r="E28" i="1"/>
  <c r="E27" i="1" s="1"/>
  <c r="D28" i="1"/>
  <c r="D27" i="1" s="1"/>
  <c r="D26" i="1" s="1"/>
  <c r="C28" i="1"/>
  <c r="C27" i="1" s="1"/>
  <c r="AA27" i="1"/>
  <c r="Z27" i="1"/>
  <c r="Z26" i="1" s="1"/>
  <c r="Y27" i="1"/>
  <c r="S27" i="1"/>
  <c r="P27" i="1"/>
  <c r="J27" i="1"/>
  <c r="I27" i="1"/>
  <c r="H27" i="1"/>
  <c r="G27" i="1"/>
  <c r="AA25" i="1"/>
  <c r="Z25" i="1"/>
  <c r="Y25" i="1"/>
  <c r="X25" i="1"/>
  <c r="W25" i="1"/>
  <c r="V25" i="1"/>
  <c r="U25" i="1"/>
  <c r="T25" i="1"/>
  <c r="S25" i="1"/>
  <c r="R25" i="1"/>
  <c r="Q25" i="1"/>
  <c r="P25" i="1"/>
  <c r="N25" i="1"/>
  <c r="M25" i="1"/>
  <c r="L25" i="1"/>
  <c r="K25" i="1"/>
  <c r="J25" i="1"/>
  <c r="I25" i="1"/>
  <c r="H25" i="1"/>
  <c r="G25" i="1"/>
  <c r="F25" i="1"/>
  <c r="E25" i="1"/>
  <c r="D25" i="1"/>
  <c r="C25" i="1"/>
  <c r="AB24" i="1"/>
  <c r="O24" i="1"/>
  <c r="AA23" i="1"/>
  <c r="Z23" i="1"/>
  <c r="Y23" i="1"/>
  <c r="Y17" i="1" s="1"/>
  <c r="Y16" i="1" s="1"/>
  <c r="X23" i="1"/>
  <c r="W23" i="1"/>
  <c r="V23" i="1"/>
  <c r="U23" i="1"/>
  <c r="T23" i="1"/>
  <c r="S23" i="1"/>
  <c r="S17" i="1" s="1"/>
  <c r="S16" i="1" s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AB22" i="1"/>
  <c r="AC22" i="1" s="1"/>
  <c r="AD22" i="1" s="1"/>
  <c r="O22" i="1"/>
  <c r="AA21" i="1"/>
  <c r="Z21" i="1"/>
  <c r="Y21" i="1"/>
  <c r="X21" i="1"/>
  <c r="W21" i="1"/>
  <c r="V21" i="1"/>
  <c r="U21" i="1"/>
  <c r="T21" i="1"/>
  <c r="S21" i="1"/>
  <c r="R21" i="1"/>
  <c r="Q21" i="1"/>
  <c r="P21" i="1"/>
  <c r="N21" i="1"/>
  <c r="M21" i="1"/>
  <c r="L21" i="1"/>
  <c r="K21" i="1"/>
  <c r="J21" i="1"/>
  <c r="I21" i="1"/>
  <c r="H21" i="1"/>
  <c r="G21" i="1"/>
  <c r="F21" i="1"/>
  <c r="E21" i="1"/>
  <c r="D21" i="1"/>
  <c r="C21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M20" i="1"/>
  <c r="L20" i="1"/>
  <c r="K20" i="1"/>
  <c r="J20" i="1"/>
  <c r="I20" i="1"/>
  <c r="H20" i="1"/>
  <c r="G20" i="1"/>
  <c r="F20" i="1"/>
  <c r="E20" i="1"/>
  <c r="D20" i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N19" i="1"/>
  <c r="M19" i="1"/>
  <c r="L19" i="1"/>
  <c r="K19" i="1"/>
  <c r="J19" i="1"/>
  <c r="I19" i="1"/>
  <c r="H19" i="1"/>
  <c r="G19" i="1"/>
  <c r="F19" i="1"/>
  <c r="E19" i="1"/>
  <c r="D19" i="1"/>
  <c r="C19" i="1"/>
  <c r="AA18" i="1"/>
  <c r="AA17" i="1" s="1"/>
  <c r="AA16" i="1" s="1"/>
  <c r="Z18" i="1"/>
  <c r="Y18" i="1"/>
  <c r="X18" i="1"/>
  <c r="W18" i="1"/>
  <c r="V18" i="1"/>
  <c r="U18" i="1"/>
  <c r="U17" i="1" s="1"/>
  <c r="U16" i="1" s="1"/>
  <c r="T18" i="1"/>
  <c r="S18" i="1"/>
  <c r="R18" i="1"/>
  <c r="Q18" i="1"/>
  <c r="P18" i="1"/>
  <c r="N18" i="1"/>
  <c r="N17" i="1" s="1"/>
  <c r="N16" i="1" s="1"/>
  <c r="M18" i="1"/>
  <c r="L18" i="1"/>
  <c r="K18" i="1"/>
  <c r="J18" i="1"/>
  <c r="I18" i="1"/>
  <c r="I17" i="1" s="1"/>
  <c r="I16" i="1" s="1"/>
  <c r="H18" i="1"/>
  <c r="H17" i="1" s="1"/>
  <c r="H16" i="1" s="1"/>
  <c r="G18" i="1"/>
  <c r="F18" i="1"/>
  <c r="E18" i="1"/>
  <c r="D18" i="1"/>
  <c r="C18" i="1"/>
  <c r="C17" i="1" s="1"/>
  <c r="C16" i="1" s="1"/>
  <c r="Z17" i="1"/>
  <c r="Z16" i="1" s="1"/>
  <c r="AA15" i="1"/>
  <c r="Z15" i="1"/>
  <c r="Y15" i="1"/>
  <c r="X15" i="1"/>
  <c r="W15" i="1"/>
  <c r="V15" i="1"/>
  <c r="U15" i="1"/>
  <c r="T15" i="1"/>
  <c r="S15" i="1"/>
  <c r="R15" i="1"/>
  <c r="Q15" i="1"/>
  <c r="P15" i="1"/>
  <c r="N15" i="1"/>
  <c r="M15" i="1"/>
  <c r="L15" i="1"/>
  <c r="K15" i="1"/>
  <c r="J15" i="1"/>
  <c r="I15" i="1"/>
  <c r="H15" i="1"/>
  <c r="G15" i="1"/>
  <c r="F15" i="1"/>
  <c r="E15" i="1"/>
  <c r="D15" i="1"/>
  <c r="C15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M14" i="1"/>
  <c r="L14" i="1"/>
  <c r="K14" i="1"/>
  <c r="J14" i="1"/>
  <c r="I14" i="1"/>
  <c r="H14" i="1"/>
  <c r="G14" i="1"/>
  <c r="F14" i="1"/>
  <c r="E14" i="1"/>
  <c r="D14" i="1"/>
  <c r="C14" i="1"/>
  <c r="AA13" i="1"/>
  <c r="Z13" i="1"/>
  <c r="Y13" i="1"/>
  <c r="X13" i="1"/>
  <c r="W13" i="1"/>
  <c r="V13" i="1"/>
  <c r="U13" i="1"/>
  <c r="T13" i="1"/>
  <c r="S13" i="1"/>
  <c r="R13" i="1"/>
  <c r="Q13" i="1"/>
  <c r="P13" i="1"/>
  <c r="N13" i="1"/>
  <c r="M13" i="1"/>
  <c r="L13" i="1"/>
  <c r="K13" i="1"/>
  <c r="J13" i="1"/>
  <c r="I13" i="1"/>
  <c r="H13" i="1"/>
  <c r="G13" i="1"/>
  <c r="F13" i="1"/>
  <c r="E13" i="1"/>
  <c r="D13" i="1"/>
  <c r="C13" i="1"/>
  <c r="AA12" i="1"/>
  <c r="AA11" i="1" s="1"/>
  <c r="Z12" i="1"/>
  <c r="Z11" i="1" s="1"/>
  <c r="Y12" i="1"/>
  <c r="Y11" i="1" s="1"/>
  <c r="X12" i="1"/>
  <c r="X11" i="1" s="1"/>
  <c r="W12" i="1"/>
  <c r="W11" i="1" s="1"/>
  <c r="V12" i="1"/>
  <c r="U12" i="1"/>
  <c r="U11" i="1" s="1"/>
  <c r="T12" i="1"/>
  <c r="T11" i="1" s="1"/>
  <c r="S12" i="1"/>
  <c r="R12" i="1"/>
  <c r="R11" i="1" s="1"/>
  <c r="Q12" i="1"/>
  <c r="Q11" i="1" s="1"/>
  <c r="P12" i="1"/>
  <c r="N12" i="1"/>
  <c r="N11" i="1" s="1"/>
  <c r="M12" i="1"/>
  <c r="L12" i="1"/>
  <c r="L11" i="1" s="1"/>
  <c r="K12" i="1"/>
  <c r="K11" i="1" s="1"/>
  <c r="J12" i="1"/>
  <c r="J11" i="1" s="1"/>
  <c r="I12" i="1"/>
  <c r="I11" i="1" s="1"/>
  <c r="H12" i="1"/>
  <c r="H11" i="1" s="1"/>
  <c r="G12" i="1"/>
  <c r="G11" i="1" s="1"/>
  <c r="F12" i="1"/>
  <c r="F11" i="1" s="1"/>
  <c r="E12" i="1"/>
  <c r="E11" i="1" s="1"/>
  <c r="D12" i="1"/>
  <c r="D11" i="1" s="1"/>
  <c r="C12" i="1"/>
  <c r="C11" i="1" s="1"/>
  <c r="V11" i="1"/>
  <c r="S11" i="1"/>
  <c r="P11" i="1"/>
  <c r="M11" i="1"/>
  <c r="N26" i="1" l="1"/>
  <c r="T26" i="1"/>
  <c r="AB19" i="1"/>
  <c r="O21" i="1"/>
  <c r="O42" i="1"/>
  <c r="T53" i="1"/>
  <c r="W17" i="1"/>
  <c r="W16" i="1" s="1"/>
  <c r="H10" i="1"/>
  <c r="H9" i="1" s="1"/>
  <c r="H66" i="1" s="1"/>
  <c r="N10" i="1"/>
  <c r="N9" i="1" s="1"/>
  <c r="N66" i="1" s="1"/>
  <c r="N73" i="1" s="1"/>
  <c r="F17" i="1"/>
  <c r="F16" i="1" s="1"/>
  <c r="L17" i="1"/>
  <c r="L16" i="1" s="1"/>
  <c r="E29" i="1"/>
  <c r="K29" i="1"/>
  <c r="R29" i="1"/>
  <c r="X29" i="1"/>
  <c r="X26" i="1" s="1"/>
  <c r="F38" i="1"/>
  <c r="L38" i="1"/>
  <c r="S38" i="1"/>
  <c r="Y38" i="1"/>
  <c r="C49" i="1"/>
  <c r="I49" i="1"/>
  <c r="U49" i="1"/>
  <c r="AA49" i="1"/>
  <c r="T57" i="1"/>
  <c r="AB64" i="1"/>
  <c r="AC64" i="1" s="1"/>
  <c r="AD64" i="1" s="1"/>
  <c r="M10" i="1"/>
  <c r="M9" i="1" s="1"/>
  <c r="M66" i="1" s="1"/>
  <c r="S26" i="1"/>
  <c r="S10" i="1" s="1"/>
  <c r="AB21" i="1"/>
  <c r="O41" i="1"/>
  <c r="Q17" i="1"/>
  <c r="Q16" i="1" s="1"/>
  <c r="O28" i="1"/>
  <c r="O27" i="1" s="1"/>
  <c r="O31" i="1"/>
  <c r="Z10" i="1"/>
  <c r="Z9" i="1" s="1"/>
  <c r="Z66" i="1" s="1"/>
  <c r="Z73" i="1" s="1"/>
  <c r="AB12" i="1"/>
  <c r="O13" i="1"/>
  <c r="AB13" i="1"/>
  <c r="AB11" i="1" s="1"/>
  <c r="O14" i="1"/>
  <c r="AB14" i="1"/>
  <c r="O15" i="1"/>
  <c r="AC15" i="1" s="1"/>
  <c r="AD15" i="1" s="1"/>
  <c r="AB15" i="1"/>
  <c r="G17" i="1"/>
  <c r="G16" i="1" s="1"/>
  <c r="G10" i="1" s="1"/>
  <c r="G9" i="1" s="1"/>
  <c r="G66" i="1" s="1"/>
  <c r="G73" i="1" s="1"/>
  <c r="M17" i="1"/>
  <c r="M16" i="1" s="1"/>
  <c r="T17" i="1"/>
  <c r="T16" i="1" s="1"/>
  <c r="AC24" i="1"/>
  <c r="AD24" i="1" s="1"/>
  <c r="F26" i="1"/>
  <c r="F10" i="1" s="1"/>
  <c r="F9" i="1" s="1"/>
  <c r="F66" i="1" s="1"/>
  <c r="F73" i="1" s="1"/>
  <c r="F29" i="1"/>
  <c r="L29" i="1"/>
  <c r="L26" i="1" s="1"/>
  <c r="L10" i="1" s="1"/>
  <c r="L9" i="1" s="1"/>
  <c r="L66" i="1" s="1"/>
  <c r="L73" i="1" s="1"/>
  <c r="F49" i="1"/>
  <c r="L49" i="1"/>
  <c r="Q38" i="1"/>
  <c r="W38" i="1"/>
  <c r="O54" i="1"/>
  <c r="O53" i="1" s="1"/>
  <c r="AB54" i="1"/>
  <c r="AC54" i="1" s="1"/>
  <c r="AD54" i="1" s="1"/>
  <c r="Y26" i="1"/>
  <c r="Y10" i="1" s="1"/>
  <c r="AB42" i="1"/>
  <c r="AC42" i="1" s="1"/>
  <c r="AD42" i="1" s="1"/>
  <c r="Z53" i="1"/>
  <c r="E17" i="1"/>
  <c r="E16" i="1" s="1"/>
  <c r="K17" i="1"/>
  <c r="K16" i="1" s="1"/>
  <c r="R17" i="1"/>
  <c r="R16" i="1" s="1"/>
  <c r="X17" i="1"/>
  <c r="X16" i="1" s="1"/>
  <c r="Q29" i="1"/>
  <c r="Q26" i="1" s="1"/>
  <c r="Q10" i="1" s="1"/>
  <c r="Q9" i="1" s="1"/>
  <c r="Q66" i="1" s="1"/>
  <c r="Q73" i="1" s="1"/>
  <c r="W29" i="1"/>
  <c r="W26" i="1" s="1"/>
  <c r="AC32" i="1"/>
  <c r="AD32" i="1" s="1"/>
  <c r="O35" i="1"/>
  <c r="O36" i="1"/>
  <c r="AB36" i="1"/>
  <c r="AC36" i="1" s="1"/>
  <c r="AD36" i="1" s="1"/>
  <c r="E38" i="1"/>
  <c r="E26" i="1" s="1"/>
  <c r="E10" i="1" s="1"/>
  <c r="E9" i="1" s="1"/>
  <c r="E66" i="1" s="1"/>
  <c r="E73" i="1" s="1"/>
  <c r="K38" i="1"/>
  <c r="K26" i="1" s="1"/>
  <c r="K10" i="1" s="1"/>
  <c r="K9" i="1" s="1"/>
  <c r="K66" i="1" s="1"/>
  <c r="K73" i="1" s="1"/>
  <c r="R38" i="1"/>
  <c r="R26" i="1" s="1"/>
  <c r="X38" i="1"/>
  <c r="H49" i="1"/>
  <c r="N49" i="1"/>
  <c r="T49" i="1"/>
  <c r="Z49" i="1"/>
  <c r="O56" i="1"/>
  <c r="O49" i="1" s="1"/>
  <c r="S57" i="1"/>
  <c r="Y57" i="1"/>
  <c r="AC48" i="1"/>
  <c r="I10" i="1"/>
  <c r="I9" i="1" s="1"/>
  <c r="I66" i="1" s="1"/>
  <c r="I73" i="1" s="1"/>
  <c r="AC14" i="1"/>
  <c r="AD14" i="1" s="1"/>
  <c r="AC21" i="1"/>
  <c r="AD21" i="1" s="1"/>
  <c r="T10" i="1"/>
  <c r="T9" i="1" s="1"/>
  <c r="T66" i="1" s="1"/>
  <c r="T73" i="1" s="1"/>
  <c r="AB39" i="1"/>
  <c r="O18" i="1"/>
  <c r="O25" i="1"/>
  <c r="AB25" i="1"/>
  <c r="AC25" i="1" s="1"/>
  <c r="AD25" i="1" s="1"/>
  <c r="O40" i="1"/>
  <c r="AB40" i="1"/>
  <c r="AC40" i="1" s="1"/>
  <c r="AD40" i="1" s="1"/>
  <c r="O45" i="1"/>
  <c r="O44" i="1" s="1"/>
  <c r="O47" i="1"/>
  <c r="AB47" i="1"/>
  <c r="AC47" i="1" s="1"/>
  <c r="AD47" i="1" s="1"/>
  <c r="S67" i="1"/>
  <c r="Y67" i="1"/>
  <c r="D17" i="1"/>
  <c r="D16" i="1" s="1"/>
  <c r="D10" i="1" s="1"/>
  <c r="D9" i="1" s="1"/>
  <c r="D66" i="1" s="1"/>
  <c r="D73" i="1" s="1"/>
  <c r="J17" i="1"/>
  <c r="J16" i="1" s="1"/>
  <c r="P17" i="1"/>
  <c r="P16" i="1" s="1"/>
  <c r="P10" i="1" s="1"/>
  <c r="P9" i="1" s="1"/>
  <c r="P66" i="1" s="1"/>
  <c r="P73" i="1" s="1"/>
  <c r="V17" i="1"/>
  <c r="V16" i="1" s="1"/>
  <c r="V10" i="1" s="1"/>
  <c r="V9" i="1" s="1"/>
  <c r="V66" i="1" s="1"/>
  <c r="V73" i="1" s="1"/>
  <c r="AB18" i="1"/>
  <c r="P26" i="1"/>
  <c r="AB45" i="1"/>
  <c r="AC50" i="1"/>
  <c r="AD50" i="1" s="1"/>
  <c r="O70" i="1"/>
  <c r="O67" i="1" s="1"/>
  <c r="T67" i="1"/>
  <c r="Z67" i="1"/>
  <c r="O19" i="1"/>
  <c r="AC19" i="1" s="1"/>
  <c r="AD19" i="1" s="1"/>
  <c r="I26" i="1"/>
  <c r="O30" i="1"/>
  <c r="O29" i="1" s="1"/>
  <c r="AB35" i="1"/>
  <c r="AB41" i="1"/>
  <c r="AC41" i="1" s="1"/>
  <c r="AD41" i="1" s="1"/>
  <c r="S53" i="1"/>
  <c r="S49" i="1" s="1"/>
  <c r="Y53" i="1"/>
  <c r="Y49" i="1" s="1"/>
  <c r="AB55" i="1"/>
  <c r="AC55" i="1" s="1"/>
  <c r="AD55" i="1" s="1"/>
  <c r="G67" i="1"/>
  <c r="M67" i="1"/>
  <c r="M73" i="1"/>
  <c r="O12" i="1"/>
  <c r="AA26" i="1"/>
  <c r="AA10" i="1" s="1"/>
  <c r="AA9" i="1" s="1"/>
  <c r="AA66" i="1" s="1"/>
  <c r="AA73" i="1" s="1"/>
  <c r="J26" i="1"/>
  <c r="AB30" i="1"/>
  <c r="AC33" i="1"/>
  <c r="AD33" i="1" s="1"/>
  <c r="AB56" i="1"/>
  <c r="AC56" i="1" s="1"/>
  <c r="AD56" i="1" s="1"/>
  <c r="AC69" i="1"/>
  <c r="AB70" i="1"/>
  <c r="O20" i="1"/>
  <c r="AB20" i="1"/>
  <c r="O23" i="1"/>
  <c r="AB23" i="1"/>
  <c r="AB28" i="1"/>
  <c r="AB31" i="1"/>
  <c r="AC31" i="1" s="1"/>
  <c r="AD31" i="1" s="1"/>
  <c r="C38" i="1"/>
  <c r="C26" i="1" s="1"/>
  <c r="C10" i="1" s="1"/>
  <c r="C9" i="1" s="1"/>
  <c r="C66" i="1" s="1"/>
  <c r="C73" i="1" s="1"/>
  <c r="I38" i="1"/>
  <c r="O39" i="1"/>
  <c r="U38" i="1"/>
  <c r="U26" i="1" s="1"/>
  <c r="U10" i="1" s="1"/>
  <c r="U9" i="1" s="1"/>
  <c r="U66" i="1" s="1"/>
  <c r="U73" i="1" s="1"/>
  <c r="AA38" i="1"/>
  <c r="AB63" i="1"/>
  <c r="AC63" i="1" s="1"/>
  <c r="AD63" i="1" s="1"/>
  <c r="AB59" i="1"/>
  <c r="H73" i="1"/>
  <c r="X10" i="1" l="1"/>
  <c r="X9" i="1" s="1"/>
  <c r="X66" i="1" s="1"/>
  <c r="X73" i="1" s="1"/>
  <c r="R10" i="1"/>
  <c r="R9" i="1" s="1"/>
  <c r="R66" i="1" s="1"/>
  <c r="R73" i="1" s="1"/>
  <c r="W10" i="1"/>
  <c r="W9" i="1" s="1"/>
  <c r="W66" i="1" s="1"/>
  <c r="W73" i="1" s="1"/>
  <c r="AB53" i="1"/>
  <c r="AC53" i="1" s="1"/>
  <c r="AD53" i="1" s="1"/>
  <c r="O26" i="1"/>
  <c r="O11" i="1"/>
  <c r="AC11" i="1" s="1"/>
  <c r="AD11" i="1" s="1"/>
  <c r="J10" i="1"/>
  <c r="J9" i="1" s="1"/>
  <c r="J66" i="1" s="1"/>
  <c r="J73" i="1" s="1"/>
  <c r="O38" i="1"/>
  <c r="AC13" i="1"/>
  <c r="AD13" i="1" s="1"/>
  <c r="AC20" i="1"/>
  <c r="AD20" i="1" s="1"/>
  <c r="AC35" i="1"/>
  <c r="AD35" i="1" s="1"/>
  <c r="AB49" i="1"/>
  <c r="AC49" i="1" s="1"/>
  <c r="AD49" i="1" s="1"/>
  <c r="AB38" i="1"/>
  <c r="AC38" i="1" s="1"/>
  <c r="AD38" i="1" s="1"/>
  <c r="AC39" i="1"/>
  <c r="AD39" i="1" s="1"/>
  <c r="AC28" i="1"/>
  <c r="AD28" i="1" s="1"/>
  <c r="AB27" i="1"/>
  <c r="AB29" i="1"/>
  <c r="AC29" i="1" s="1"/>
  <c r="AD29" i="1" s="1"/>
  <c r="AC30" i="1"/>
  <c r="AD30" i="1" s="1"/>
  <c r="AC12" i="1"/>
  <c r="AD12" i="1" s="1"/>
  <c r="Y9" i="1"/>
  <c r="Y66" i="1" s="1"/>
  <c r="Y73" i="1" s="1"/>
  <c r="AC59" i="1"/>
  <c r="AD59" i="1" s="1"/>
  <c r="AB58" i="1"/>
  <c r="AC70" i="1"/>
  <c r="AD70" i="1" s="1"/>
  <c r="AB44" i="1"/>
  <c r="AC44" i="1" s="1"/>
  <c r="AD44" i="1" s="1"/>
  <c r="AC45" i="1"/>
  <c r="AD45" i="1" s="1"/>
  <c r="O17" i="1"/>
  <c r="O16" i="1" s="1"/>
  <c r="AB67" i="1"/>
  <c r="AC67" i="1" s="1"/>
  <c r="AD67" i="1" s="1"/>
  <c r="S9" i="1"/>
  <c r="S66" i="1" s="1"/>
  <c r="S73" i="1" s="1"/>
  <c r="AC23" i="1"/>
  <c r="AD23" i="1" s="1"/>
  <c r="AB17" i="1"/>
  <c r="AC18" i="1"/>
  <c r="AD18" i="1" s="1"/>
  <c r="O10" i="1" l="1"/>
  <c r="O9" i="1" s="1"/>
  <c r="O66" i="1" s="1"/>
  <c r="O73" i="1" s="1"/>
  <c r="AB57" i="1"/>
  <c r="AC57" i="1" s="1"/>
  <c r="AD57" i="1" s="1"/>
  <c r="AC58" i="1"/>
  <c r="AD58" i="1" s="1"/>
  <c r="AB26" i="1"/>
  <c r="AC26" i="1" s="1"/>
  <c r="AD26" i="1" s="1"/>
  <c r="AC27" i="1"/>
  <c r="AD27" i="1" s="1"/>
  <c r="AB16" i="1"/>
  <c r="AC17" i="1"/>
  <c r="AD17" i="1" s="1"/>
  <c r="AC16" i="1" l="1"/>
  <c r="AD16" i="1" s="1"/>
  <c r="AB10" i="1"/>
  <c r="AB9" i="1" l="1"/>
  <c r="AC10" i="1"/>
  <c r="AD10" i="1" s="1"/>
  <c r="AC9" i="1" l="1"/>
  <c r="AD9" i="1" s="1"/>
  <c r="AB66" i="1"/>
  <c r="AC66" i="1" l="1"/>
  <c r="AD66" i="1" s="1"/>
  <c r="AB73" i="1"/>
  <c r="AC73" i="1" s="1"/>
  <c r="AD73" i="1" s="1"/>
</calcChain>
</file>

<file path=xl/sharedStrings.xml><?xml version="1.0" encoding="utf-8"?>
<sst xmlns="http://schemas.openxmlformats.org/spreadsheetml/2006/main" count="361" uniqueCount="94">
  <si>
    <t xml:space="preserve"> CUADRO No.2</t>
  </si>
  <si>
    <t>INGRESOS FISCALES COMPARADOS POR PARTIDAS, DIRECCION GENERAL DE IMPUESTOS INTERNOS</t>
  </si>
  <si>
    <t>ENERO-DICIEMBRE 2021/2020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</si>
  <si>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</si>
  <si>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</si>
  <si>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</si>
  <si>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</si>
  <si>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</si>
  <si>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</si>
  <si>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</si>
  <si>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</si>
  <si>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</si>
  <si>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</si>
  <si>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</si>
  <si>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</si>
  <si>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</si>
  <si>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</si>
  <si>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</si>
  <si>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</si>
  <si>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</si>
  <si>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</si>
  <si>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</si>
  <si>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</si>
  <si>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</si>
  <si>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</si>
  <si>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</si>
  <si>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</si>
  <si>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</si>
  <si>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</si>
  <si>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</si>
  <si>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</si>
  <si>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</si>
  <si>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</si>
  <si>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</si>
  <si>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</si>
  <si>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</si>
  <si>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</si>
  <si>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</si>
  <si>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</si>
  <si>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</si>
  <si>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</si>
  <si>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</si>
  <si>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</si>
  <si>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</si>
  <si>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</si>
  <si>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</si>
  <si>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</si>
  <si>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</si>
  <si>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</si>
  <si>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</si>
  <si>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</si>
  <si>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</si>
  <si>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</si>
  <si>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</si>
  <si>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</si>
  <si>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</si>
  <si>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</si>
  <si>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</si>
  <si>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</si>
  <si>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</si>
  <si>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</si>
  <si>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</si>
  <si>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</si>
  <si>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</si>
  <si>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</si>
  <si>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</si>
  <si>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</si>
  <si>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</si>
  <si>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</si>
  <si>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</si>
  <si>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- Multas y Sanciones</t>
  </si>
  <si>
    <t>- Ingresos Diversos</t>
  </si>
  <si>
    <t>-Ingresos por diferencial del gas licuado de petróleo</t>
  </si>
  <si>
    <t>B)  INGRESOS DE CAPITAL</t>
  </si>
  <si>
    <t xml:space="preserve">   TOTAL </t>
  </si>
  <si>
    <t>Otros Ingresos:</t>
  </si>
  <si>
    <t>Depósitos a Cargo del Estado o Fondos Especiales y de Terceros</t>
  </si>
  <si>
    <t>8015-FONDO DE CONTRIBUCION ESPECIAL PARA LA GESTION INTEGRAL DE RESIDUOS</t>
  </si>
  <si>
    <t>Devolución impuesto selectivo al consumo de combustibles</t>
  </si>
  <si>
    <t>Ingresos de la CUT No Presupuestaria (10%Dividendos Banreservas)</t>
  </si>
  <si>
    <t xml:space="preserve">Fondo para Registro y Devolución de los Depositos en excesos en la Cuenta Unica del Tesoro </t>
  </si>
  <si>
    <t>TOTAL DE INGRESOS REPORTADOS EN EL SIGEF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</si>
  <si>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</si>
  <si>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</si>
  <si>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</si>
  <si>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</t>
  </si>
  <si>
    <t xml:space="preserve">     Fondo de devolución impuesto Selectivo al consumo de combustibles, los depósitos en exceso de la recaudadora.</t>
  </si>
  <si>
    <t>Las informaciones presentadas difieren de las presentadas en  Portal de Transparencia Fiscal,  ya que solo incluyen los ingresos presupuestarios.</t>
  </si>
  <si>
    <t>ENERO-DICIEMBRE  2021/PRESUPUESTO REFORMULADO II 2021</t>
  </si>
  <si>
    <t>RECAUDADO 2021</t>
  </si>
  <si>
    <t>PRESUPUESTO REFORMULADO II 2021</t>
  </si>
  <si>
    <t xml:space="preserve">% ALCANZADO </t>
  </si>
  <si>
    <t>C:\Documents and Settings\fperez\My Documents\Ingresos Mensuales 2004\Enero 2004.xls</t>
  </si>
  <si>
    <t>- Ingresos por diferencial del gas licuado de petróleo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</si>
</sst>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0.0"/>
  </numFmts>
  <fonts count="26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name val="Segoe UI"/>
      <family val="2"/>
    </font>
    <font>
      <i/>
      <sz val="11"/>
      <color indexed="8"/>
      <name val="Segoe UI"/>
      <family val="2"/>
    </font>
    <font>
      <b/>
      <sz val="10"/>
      <color theme="0"/>
      <name val="Segoe UI"/>
      <family val="2"/>
    </font>
    <font>
      <b/>
      <sz val="10"/>
      <color indexed="8"/>
      <name val="Segoe UI"/>
      <family val="2"/>
    </font>
    <font>
      <sz val="12"/>
      <name val="Courier"/>
      <family val="3"/>
    </font>
    <font>
      <sz val="10"/>
      <color indexed="8"/>
      <name val="Segoe UI"/>
      <family val="2"/>
    </font>
    <font>
      <b/>
      <sz val="10"/>
      <name val="Segoe UI"/>
      <family val="2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Segoe UI"/>
      <family val="2"/>
    </font>
    <font>
      <sz val="10"/>
      <name val="Segoe UI"/>
      <family val="2"/>
    </font>
    <font>
      <b/>
      <sz val="9"/>
      <color indexed="8"/>
      <name val="Segoe UI"/>
      <family val="2"/>
    </font>
    <font>
      <sz val="8"/>
      <color indexed="8"/>
      <name val="Segoe UI"/>
      <family val="2"/>
    </font>
    <font>
      <sz val="9"/>
      <color indexed="8"/>
      <name val="Segoe UI"/>
      <family val="2"/>
    </font>
    <font>
      <b/>
      <sz val="6"/>
      <color indexed="8"/>
      <name val="Calibri"/>
      <family val="2"/>
      <scheme val="minor"/>
    </font>
    <font>
      <sz val="8"/>
      <name val="Segoe UI"/>
      <family val="2"/>
    </font>
    <font>
      <sz val="10"/>
      <name val="Antique Olive"/>
      <family val="2"/>
    </font>
    <font>
      <b/>
      <sz val="9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9" fontId="9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2" fillId="0" borderId="0" xfId="0" applyFont="1" applyFill="1"/>
    <xf numFmtId="0" fontId="1" fillId="2" borderId="0" xfId="0" applyFont="1" applyFill="1" applyBorder="1"/>
    <xf numFmtId="0" fontId="1" fillId="0" borderId="0" xfId="0" applyFont="1" applyFill="1" applyBorder="1"/>
    <xf numFmtId="0" fontId="4" fillId="0" borderId="0" xfId="0" applyFont="1" applyFill="1"/>
    <xf numFmtId="0" fontId="5" fillId="2" borderId="0" xfId="0" applyFont="1" applyFill="1" applyBorder="1"/>
    <xf numFmtId="0" fontId="5" fillId="0" borderId="0" xfId="0" applyFont="1" applyFill="1" applyBorder="1"/>
    <xf numFmtId="0" fontId="7" fillId="3" borderId="6" xfId="2" applyFont="1" applyFill="1" applyBorder="1" applyAlignment="1" applyProtection="1">
      <alignment horizontal="center" vertical="center"/>
    </xf>
    <xf numFmtId="0" fontId="7" fillId="3" borderId="7" xfId="2" applyFont="1" applyFill="1" applyBorder="1" applyAlignment="1" applyProtection="1">
      <alignment horizontal="center" vertical="center"/>
    </xf>
    <xf numFmtId="0" fontId="7" fillId="3" borderId="9" xfId="2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left" vertical="center"/>
    </xf>
    <xf numFmtId="164" fontId="8" fillId="0" borderId="11" xfId="3" applyNumberFormat="1" applyFont="1" applyFill="1" applyBorder="1"/>
    <xf numFmtId="164" fontId="8" fillId="2" borderId="11" xfId="3" applyNumberFormat="1" applyFont="1" applyFill="1" applyBorder="1"/>
    <xf numFmtId="164" fontId="8" fillId="2" borderId="8" xfId="3" applyNumberFormat="1" applyFont="1" applyFill="1" applyBorder="1"/>
    <xf numFmtId="164" fontId="8" fillId="2" borderId="1" xfId="3" applyNumberFormat="1" applyFont="1" applyFill="1" applyBorder="1"/>
    <xf numFmtId="164" fontId="8" fillId="0" borderId="12" xfId="3" applyNumberFormat="1" applyFont="1" applyFill="1" applyBorder="1"/>
    <xf numFmtId="0" fontId="8" fillId="0" borderId="8" xfId="2" applyFont="1" applyFill="1" applyBorder="1" applyAlignment="1" applyProtection="1"/>
    <xf numFmtId="164" fontId="8" fillId="0" borderId="8" xfId="2" applyNumberFormat="1" applyFont="1" applyFill="1" applyBorder="1" applyProtection="1"/>
    <xf numFmtId="164" fontId="8" fillId="2" borderId="12" xfId="2" applyNumberFormat="1" applyFont="1" applyFill="1" applyBorder="1" applyProtection="1"/>
    <xf numFmtId="164" fontId="8" fillId="2" borderId="8" xfId="2" applyNumberFormat="1" applyFont="1" applyFill="1" applyBorder="1" applyProtection="1"/>
    <xf numFmtId="164" fontId="8" fillId="0" borderId="12" xfId="2" applyNumberFormat="1" applyFont="1" applyFill="1" applyBorder="1" applyProtection="1"/>
    <xf numFmtId="164" fontId="8" fillId="0" borderId="8" xfId="2" applyNumberFormat="1" applyFont="1" applyFill="1" applyBorder="1" applyAlignment="1" applyProtection="1"/>
    <xf numFmtId="164" fontId="8" fillId="2" borderId="12" xfId="2" applyNumberFormat="1" applyFont="1" applyFill="1" applyBorder="1" applyAlignment="1" applyProtection="1"/>
    <xf numFmtId="164" fontId="8" fillId="2" borderId="8" xfId="2" applyNumberFormat="1" applyFont="1" applyFill="1" applyBorder="1" applyAlignment="1" applyProtection="1"/>
    <xf numFmtId="164" fontId="8" fillId="0" borderId="12" xfId="2" applyNumberFormat="1" applyFont="1" applyFill="1" applyBorder="1" applyAlignment="1" applyProtection="1"/>
    <xf numFmtId="49" fontId="10" fillId="0" borderId="8" xfId="4" applyNumberFormat="1" applyFont="1" applyFill="1" applyBorder="1" applyAlignment="1" applyProtection="1">
      <alignment horizontal="left" indent="1"/>
    </xf>
    <xf numFmtId="164" fontId="10" fillId="0" borderId="8" xfId="2" applyNumberFormat="1" applyFont="1" applyFill="1" applyBorder="1" applyAlignment="1" applyProtection="1"/>
    <xf numFmtId="164" fontId="10" fillId="2" borderId="12" xfId="2" applyNumberFormat="1" applyFont="1" applyFill="1" applyBorder="1" applyAlignment="1" applyProtection="1"/>
    <xf numFmtId="164" fontId="10" fillId="2" borderId="8" xfId="2" applyNumberFormat="1" applyFont="1" applyFill="1" applyBorder="1" applyAlignment="1" applyProtection="1"/>
    <xf numFmtId="164" fontId="10" fillId="0" borderId="12" xfId="2" applyNumberFormat="1" applyFont="1" applyFill="1" applyBorder="1" applyAlignment="1" applyProtection="1"/>
    <xf numFmtId="49" fontId="8" fillId="0" borderId="8" xfId="2" applyNumberFormat="1" applyFont="1" applyFill="1" applyBorder="1" applyAlignment="1" applyProtection="1">
      <alignment horizontal="left" indent="1"/>
    </xf>
    <xf numFmtId="49" fontId="10" fillId="0" borderId="8" xfId="4" applyNumberFormat="1" applyFont="1" applyFill="1" applyBorder="1" applyAlignment="1" applyProtection="1">
      <alignment horizontal="left" indent="2"/>
    </xf>
    <xf numFmtId="164" fontId="10" fillId="0" borderId="8" xfId="2" applyNumberFormat="1" applyFont="1" applyFill="1" applyBorder="1" applyProtection="1"/>
    <xf numFmtId="164" fontId="10" fillId="2" borderId="8" xfId="2" applyNumberFormat="1" applyFont="1" applyFill="1" applyBorder="1" applyProtection="1"/>
    <xf numFmtId="164" fontId="0" fillId="0" borderId="0" xfId="0" applyNumberFormat="1"/>
    <xf numFmtId="164" fontId="10" fillId="2" borderId="8" xfId="5" applyNumberFormat="1" applyFont="1" applyFill="1" applyBorder="1" applyProtection="1"/>
    <xf numFmtId="49" fontId="10" fillId="0" borderId="8" xfId="0" applyNumberFormat="1" applyFont="1" applyFill="1" applyBorder="1" applyAlignment="1" applyProtection="1">
      <alignment horizontal="left" indent="2"/>
    </xf>
    <xf numFmtId="0" fontId="0" fillId="0" borderId="0" xfId="0" applyBorder="1"/>
    <xf numFmtId="49" fontId="10" fillId="0" borderId="8" xfId="2" applyNumberFormat="1" applyFont="1" applyFill="1" applyBorder="1" applyAlignment="1" applyProtection="1">
      <alignment horizontal="left" indent="2"/>
    </xf>
    <xf numFmtId="164" fontId="10" fillId="0" borderId="12" xfId="2" applyNumberFormat="1" applyFont="1" applyFill="1" applyBorder="1" applyProtection="1"/>
    <xf numFmtId="0" fontId="8" fillId="0" borderId="8" xfId="2" applyFont="1" applyFill="1" applyBorder="1" applyAlignment="1" applyProtection="1">
      <alignment horizontal="left" indent="1"/>
    </xf>
    <xf numFmtId="165" fontId="10" fillId="2" borderId="8" xfId="5" applyNumberFormat="1" applyFont="1" applyFill="1" applyBorder="1" applyProtection="1"/>
    <xf numFmtId="165" fontId="10" fillId="2" borderId="8" xfId="2" applyNumberFormat="1" applyFont="1" applyFill="1" applyBorder="1" applyProtection="1"/>
    <xf numFmtId="164" fontId="0" fillId="0" borderId="0" xfId="0" applyNumberFormat="1" applyBorder="1"/>
    <xf numFmtId="49" fontId="10" fillId="0" borderId="8" xfId="6" applyNumberFormat="1" applyFont="1" applyFill="1" applyBorder="1" applyAlignment="1" applyProtection="1">
      <alignment horizontal="left" indent="2"/>
    </xf>
    <xf numFmtId="164" fontId="8" fillId="2" borderId="8" xfId="5" applyNumberFormat="1" applyFont="1" applyFill="1" applyBorder="1" applyProtection="1"/>
    <xf numFmtId="0" fontId="11" fillId="0" borderId="8" xfId="0" applyFont="1" applyBorder="1"/>
    <xf numFmtId="0" fontId="12" fillId="0" borderId="0" xfId="0" applyFont="1"/>
    <xf numFmtId="49" fontId="8" fillId="0" borderId="8" xfId="6" applyNumberFormat="1" applyFont="1" applyFill="1" applyBorder="1" applyAlignment="1" applyProtection="1">
      <alignment horizontal="left" indent="1"/>
    </xf>
    <xf numFmtId="164" fontId="10" fillId="0" borderId="12" xfId="2" applyNumberFormat="1" applyFont="1" applyFill="1" applyBorder="1" applyAlignment="1" applyProtection="1">
      <alignment horizontal="left" indent="4"/>
    </xf>
    <xf numFmtId="0" fontId="0" fillId="0" borderId="0" xfId="0" applyAlignment="1">
      <alignment vertical="center"/>
    </xf>
    <xf numFmtId="49" fontId="8" fillId="0" borderId="8" xfId="6" applyNumberFormat="1" applyFont="1" applyFill="1" applyBorder="1" applyAlignment="1" applyProtection="1">
      <alignment horizontal="left"/>
    </xf>
    <xf numFmtId="0" fontId="13" fillId="0" borderId="0" xfId="0" applyFont="1"/>
    <xf numFmtId="0" fontId="14" fillId="0" borderId="0" xfId="0" applyFont="1"/>
    <xf numFmtId="0" fontId="16" fillId="0" borderId="0" xfId="7" applyFont="1" applyAlignment="1" applyProtection="1"/>
    <xf numFmtId="164" fontId="8" fillId="0" borderId="8" xfId="6" applyNumberFormat="1" applyFont="1" applyFill="1" applyBorder="1" applyProtection="1"/>
    <xf numFmtId="43" fontId="8" fillId="0" borderId="12" xfId="1" applyFont="1" applyFill="1" applyBorder="1" applyProtection="1"/>
    <xf numFmtId="0" fontId="7" fillId="3" borderId="6" xfId="2" applyFont="1" applyFill="1" applyBorder="1" applyAlignment="1" applyProtection="1">
      <alignment horizontal="left" vertical="center"/>
    </xf>
    <xf numFmtId="164" fontId="7" fillId="3" borderId="6" xfId="2" applyNumberFormat="1" applyFont="1" applyFill="1" applyBorder="1" applyAlignment="1" applyProtection="1">
      <alignment vertical="center"/>
    </xf>
    <xf numFmtId="164" fontId="7" fillId="3" borderId="9" xfId="2" applyNumberFormat="1" applyFont="1" applyFill="1" applyBorder="1" applyAlignment="1" applyProtection="1">
      <alignment vertical="center"/>
    </xf>
    <xf numFmtId="0" fontId="8" fillId="0" borderId="11" xfId="2" applyFont="1" applyFill="1" applyBorder="1" applyAlignment="1" applyProtection="1">
      <alignment horizontal="left" vertical="center"/>
    </xf>
    <xf numFmtId="164" fontId="8" fillId="0" borderId="12" xfId="2" applyNumberFormat="1" applyFont="1" applyFill="1" applyBorder="1" applyAlignment="1" applyProtection="1">
      <alignment vertical="center"/>
    </xf>
    <xf numFmtId="164" fontId="8" fillId="0" borderId="12" xfId="0" applyNumberFormat="1" applyFont="1" applyFill="1" applyBorder="1" applyAlignment="1" applyProtection="1">
      <alignment vertical="center"/>
    </xf>
    <xf numFmtId="164" fontId="8" fillId="0" borderId="8" xfId="2" applyNumberFormat="1" applyFont="1" applyFill="1" applyBorder="1" applyAlignment="1" applyProtection="1">
      <alignment vertical="center"/>
    </xf>
    <xf numFmtId="49" fontId="10" fillId="0" borderId="8" xfId="0" applyNumberFormat="1" applyFont="1" applyFill="1" applyBorder="1" applyAlignment="1" applyProtection="1">
      <alignment horizontal="left"/>
    </xf>
    <xf numFmtId="164" fontId="10" fillId="2" borderId="12" xfId="5" applyNumberFormat="1" applyFont="1" applyFill="1" applyBorder="1" applyAlignment="1" applyProtection="1">
      <alignment vertical="center"/>
    </xf>
    <xf numFmtId="164" fontId="10" fillId="2" borderId="8" xfId="2" applyNumberFormat="1" applyFont="1" applyFill="1" applyBorder="1" applyAlignment="1" applyProtection="1">
      <alignment vertical="center"/>
    </xf>
    <xf numFmtId="164" fontId="10" fillId="2" borderId="12" xfId="2" applyNumberFormat="1" applyFont="1" applyFill="1" applyBorder="1" applyAlignment="1" applyProtection="1">
      <alignment vertical="center"/>
    </xf>
    <xf numFmtId="164" fontId="10" fillId="0" borderId="8" xfId="2" applyNumberFormat="1" applyFont="1" applyFill="1" applyBorder="1" applyAlignment="1" applyProtection="1">
      <alignment vertical="center"/>
    </xf>
    <xf numFmtId="164" fontId="10" fillId="0" borderId="12" xfId="0" applyNumberFormat="1" applyFont="1" applyFill="1" applyBorder="1" applyAlignment="1" applyProtection="1">
      <alignment vertical="center"/>
    </xf>
    <xf numFmtId="43" fontId="10" fillId="0" borderId="8" xfId="1" applyFont="1" applyFill="1" applyBorder="1" applyAlignment="1" applyProtection="1">
      <alignment vertical="center"/>
    </xf>
    <xf numFmtId="165" fontId="10" fillId="2" borderId="12" xfId="1" applyNumberFormat="1" applyFont="1" applyFill="1" applyBorder="1" applyAlignment="1" applyProtection="1">
      <alignment vertical="center"/>
    </xf>
    <xf numFmtId="165" fontId="10" fillId="2" borderId="8" xfId="1" applyNumberFormat="1" applyFont="1" applyFill="1" applyBorder="1" applyAlignment="1" applyProtection="1">
      <alignment vertical="center"/>
    </xf>
    <xf numFmtId="164" fontId="10" fillId="0" borderId="8" xfId="0" applyNumberFormat="1" applyFont="1" applyFill="1" applyBorder="1" applyAlignment="1" applyProtection="1">
      <alignment vertical="center"/>
    </xf>
    <xf numFmtId="43" fontId="10" fillId="0" borderId="12" xfId="1" applyFont="1" applyFill="1" applyBorder="1" applyAlignment="1" applyProtection="1">
      <alignment vertical="center"/>
    </xf>
    <xf numFmtId="49" fontId="10" fillId="0" borderId="5" xfId="0" applyNumberFormat="1" applyFont="1" applyFill="1" applyBorder="1" applyAlignment="1" applyProtection="1">
      <alignment horizontal="left"/>
    </xf>
    <xf numFmtId="164" fontId="10" fillId="2" borderId="13" xfId="5" applyNumberFormat="1" applyFont="1" applyFill="1" applyBorder="1" applyAlignment="1" applyProtection="1">
      <alignment vertical="center"/>
    </xf>
    <xf numFmtId="164" fontId="10" fillId="2" borderId="13" xfId="2" applyNumberFormat="1" applyFont="1" applyFill="1" applyBorder="1" applyAlignment="1" applyProtection="1">
      <alignment vertical="center"/>
    </xf>
    <xf numFmtId="164" fontId="10" fillId="0" borderId="5" xfId="2" applyNumberFormat="1" applyFont="1" applyFill="1" applyBorder="1" applyAlignment="1" applyProtection="1">
      <alignment vertical="center"/>
    </xf>
    <xf numFmtId="164" fontId="10" fillId="0" borderId="13" xfId="2" applyNumberFormat="1" applyFont="1" applyFill="1" applyBorder="1" applyAlignment="1" applyProtection="1">
      <alignment vertical="center"/>
    </xf>
    <xf numFmtId="49" fontId="7" fillId="3" borderId="14" xfId="0" applyNumberFormat="1" applyFont="1" applyFill="1" applyBorder="1" applyAlignment="1" applyProtection="1">
      <alignment horizontal="left" vertical="center"/>
    </xf>
    <xf numFmtId="165" fontId="7" fillId="3" borderId="15" xfId="0" applyNumberFormat="1" applyFont="1" applyFill="1" applyBorder="1" applyAlignment="1" applyProtection="1">
      <alignment vertical="center"/>
    </xf>
    <xf numFmtId="165" fontId="7" fillId="3" borderId="16" xfId="0" applyNumberFormat="1" applyFont="1" applyFill="1" applyBorder="1" applyAlignment="1" applyProtection="1">
      <alignment vertical="center"/>
    </xf>
    <xf numFmtId="164" fontId="7" fillId="3" borderId="16" xfId="0" applyNumberFormat="1" applyFont="1" applyFill="1" applyBorder="1" applyAlignment="1" applyProtection="1">
      <alignment vertical="center"/>
    </xf>
    <xf numFmtId="164" fontId="17" fillId="0" borderId="0" xfId="0" applyNumberFormat="1" applyFont="1"/>
    <xf numFmtId="164" fontId="10" fillId="0" borderId="0" xfId="2" applyNumberFormat="1" applyFont="1" applyFill="1" applyBorder="1" applyAlignment="1" applyProtection="1">
      <alignment vertical="center"/>
    </xf>
    <xf numFmtId="165" fontId="18" fillId="0" borderId="0" xfId="0" applyNumberFormat="1" applyFont="1"/>
    <xf numFmtId="164" fontId="10" fillId="2" borderId="0" xfId="2" applyNumberFormat="1" applyFont="1" applyFill="1" applyBorder="1" applyAlignment="1" applyProtection="1">
      <alignment vertical="center"/>
    </xf>
    <xf numFmtId="164" fontId="10" fillId="0" borderId="0" xfId="2" applyNumberFormat="1" applyFont="1" applyFill="1" applyBorder="1" applyProtection="1"/>
    <xf numFmtId="49" fontId="19" fillId="0" borderId="0" xfId="0" applyNumberFormat="1" applyFont="1" applyFill="1" applyBorder="1" applyAlignment="1" applyProtection="1"/>
    <xf numFmtId="165" fontId="8" fillId="0" borderId="0" xfId="2" applyNumberFormat="1" applyFont="1" applyFill="1" applyBorder="1" applyAlignment="1" applyProtection="1">
      <alignment vertical="center"/>
    </xf>
    <xf numFmtId="164" fontId="8" fillId="2" borderId="0" xfId="2" applyNumberFormat="1" applyFont="1" applyFill="1" applyBorder="1" applyAlignment="1" applyProtection="1">
      <alignment vertical="center"/>
    </xf>
    <xf numFmtId="164" fontId="10" fillId="2" borderId="0" xfId="8" applyNumberFormat="1" applyFont="1" applyFill="1" applyBorder="1" applyAlignment="1">
      <alignment horizontal="right"/>
    </xf>
    <xf numFmtId="164" fontId="8" fillId="0" borderId="0" xfId="2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/>
    <xf numFmtId="165" fontId="18" fillId="0" borderId="0" xfId="0" applyNumberFormat="1" applyFont="1" applyFill="1" applyBorder="1"/>
    <xf numFmtId="164" fontId="10" fillId="0" borderId="0" xfId="8" applyNumberFormat="1" applyFont="1" applyFill="1" applyBorder="1" applyAlignment="1">
      <alignment horizontal="right"/>
    </xf>
    <xf numFmtId="164" fontId="18" fillId="0" borderId="0" xfId="8" applyNumberFormat="1" applyFont="1" applyFill="1" applyBorder="1" applyAlignment="1">
      <alignment horizontal="right"/>
    </xf>
    <xf numFmtId="164" fontId="8" fillId="0" borderId="0" xfId="2" applyNumberFormat="1" applyFont="1" applyFill="1" applyBorder="1" applyProtection="1"/>
    <xf numFmtId="164" fontId="18" fillId="0" borderId="0" xfId="0" applyNumberFormat="1" applyFont="1" applyFill="1" applyBorder="1"/>
    <xf numFmtId="43" fontId="21" fillId="2" borderId="0" xfId="0" applyNumberFormat="1" applyFont="1" applyFill="1" applyAlignment="1">
      <alignment horizontal="right"/>
    </xf>
    <xf numFmtId="164" fontId="22" fillId="0" borderId="0" xfId="0" applyNumberFormat="1" applyFont="1" applyFill="1" applyBorder="1" applyAlignment="1" applyProtection="1">
      <alignment vertical="center" wrapText="1"/>
    </xf>
    <xf numFmtId="43" fontId="21" fillId="0" borderId="0" xfId="0" applyNumberFormat="1" applyFont="1" applyFill="1" applyAlignment="1">
      <alignment horizontal="right"/>
    </xf>
    <xf numFmtId="43" fontId="21" fillId="0" borderId="0" xfId="0" applyNumberFormat="1" applyFont="1" applyAlignment="1">
      <alignment horizontal="right"/>
    </xf>
    <xf numFmtId="164" fontId="18" fillId="2" borderId="0" xfId="0" applyNumberFormat="1" applyFont="1" applyFill="1" applyBorder="1"/>
    <xf numFmtId="0" fontId="18" fillId="0" borderId="0" xfId="0" applyFont="1" applyFill="1" applyBorder="1"/>
    <xf numFmtId="0" fontId="20" fillId="0" borderId="0" xfId="0" applyFont="1" applyFill="1" applyAlignment="1" applyProtection="1">
      <alignment horizontal="left" indent="1"/>
    </xf>
    <xf numFmtId="165" fontId="18" fillId="0" borderId="0" xfId="1" applyNumberFormat="1" applyFont="1" applyFill="1" applyBorder="1"/>
    <xf numFmtId="0" fontId="18" fillId="2" borderId="0" xfId="0" applyFont="1" applyFill="1" applyBorder="1"/>
    <xf numFmtId="165" fontId="18" fillId="2" borderId="0" xfId="1" applyNumberFormat="1" applyFont="1" applyFill="1" applyBorder="1"/>
    <xf numFmtId="165" fontId="18" fillId="0" borderId="0" xfId="0" applyNumberFormat="1" applyFont="1" applyFill="1" applyBorder="1" applyAlignment="1">
      <alignment horizontal="center"/>
    </xf>
    <xf numFmtId="37" fontId="18" fillId="0" borderId="0" xfId="0" applyNumberFormat="1" applyFont="1" applyFill="1" applyBorder="1"/>
    <xf numFmtId="165" fontId="18" fillId="2" borderId="0" xfId="0" applyNumberFormat="1" applyFont="1" applyFill="1" applyBorder="1"/>
    <xf numFmtId="164" fontId="23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5" fontId="23" fillId="2" borderId="0" xfId="1" applyNumberFormat="1" applyFont="1" applyFill="1" applyBorder="1" applyAlignment="1"/>
    <xf numFmtId="165" fontId="11" fillId="2" borderId="0" xfId="0" applyNumberFormat="1" applyFont="1" applyFill="1" applyBorder="1" applyAlignment="1"/>
    <xf numFmtId="43" fontId="23" fillId="2" borderId="0" xfId="1" applyFont="1" applyFill="1" applyBorder="1" applyAlignment="1"/>
    <xf numFmtId="164" fontId="23" fillId="2" borderId="0" xfId="0" applyNumberFormat="1" applyFont="1" applyFill="1" applyBorder="1" applyAlignment="1"/>
    <xf numFmtId="0" fontId="0" fillId="2" borderId="0" xfId="0" applyFill="1" applyBorder="1"/>
    <xf numFmtId="165" fontId="0" fillId="2" borderId="0" xfId="0" applyNumberFormat="1" applyFill="1" applyBorder="1"/>
    <xf numFmtId="0" fontId="0" fillId="2" borderId="0" xfId="0" applyFill="1"/>
    <xf numFmtId="0" fontId="24" fillId="0" borderId="0" xfId="0" applyFont="1" applyFill="1" applyBorder="1"/>
    <xf numFmtId="0" fontId="0" fillId="0" borderId="0" xfId="0" applyFill="1" applyBorder="1"/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3" borderId="1" xfId="2" applyFont="1" applyFill="1" applyBorder="1" applyAlignment="1" applyProtection="1">
      <alignment horizontal="center" vertical="center"/>
    </xf>
    <xf numFmtId="0" fontId="7" fillId="3" borderId="5" xfId="2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8" xfId="2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2" fillId="0" borderId="0" xfId="9" applyFont="1" applyFill="1"/>
    <xf numFmtId="0" fontId="1" fillId="0" borderId="0" xfId="9" applyFont="1" applyFill="1" applyBorder="1"/>
    <xf numFmtId="165" fontId="1" fillId="0" borderId="0" xfId="1" applyNumberFormat="1" applyFont="1" applyFill="1" applyBorder="1"/>
    <xf numFmtId="0" fontId="1" fillId="0" borderId="0" xfId="9" applyFont="1"/>
    <xf numFmtId="0" fontId="1" fillId="0" borderId="0" xfId="9"/>
    <xf numFmtId="0" fontId="3" fillId="0" borderId="0" xfId="9" applyFont="1" applyFill="1" applyAlignment="1" applyProtection="1">
      <alignment horizontal="center"/>
    </xf>
    <xf numFmtId="0" fontId="4" fillId="0" borderId="0" xfId="9" applyFont="1" applyFill="1"/>
    <xf numFmtId="0" fontId="5" fillId="0" borderId="0" xfId="9" applyFont="1" applyFill="1" applyBorder="1"/>
    <xf numFmtId="165" fontId="5" fillId="0" borderId="0" xfId="1" applyNumberFormat="1" applyFont="1" applyFill="1" applyBorder="1"/>
    <xf numFmtId="0" fontId="4" fillId="0" borderId="0" xfId="9" applyFont="1" applyFill="1" applyAlignment="1" applyProtection="1">
      <alignment horizontal="center"/>
    </xf>
    <xf numFmtId="0" fontId="6" fillId="0" borderId="0" xfId="9" applyFont="1" applyFill="1" applyAlignment="1" applyProtection="1">
      <alignment horizontal="center"/>
    </xf>
    <xf numFmtId="0" fontId="25" fillId="3" borderId="1" xfId="5" applyFont="1" applyFill="1" applyBorder="1" applyAlignment="1" applyProtection="1">
      <alignment horizontal="center" vertical="center"/>
    </xf>
    <xf numFmtId="0" fontId="25" fillId="3" borderId="2" xfId="9" applyFont="1" applyFill="1" applyBorder="1" applyAlignment="1" applyProtection="1">
      <alignment horizontal="center" vertical="center"/>
    </xf>
    <xf numFmtId="0" fontId="25" fillId="3" borderId="3" xfId="9" applyFont="1" applyFill="1" applyBorder="1" applyAlignment="1" applyProtection="1">
      <alignment horizontal="center" vertical="center"/>
    </xf>
    <xf numFmtId="0" fontId="25" fillId="3" borderId="1" xfId="5" applyFont="1" applyFill="1" applyBorder="1" applyAlignment="1" applyProtection="1">
      <alignment horizontal="center" vertical="center" wrapText="1"/>
    </xf>
    <xf numFmtId="165" fontId="25" fillId="3" borderId="1" xfId="1" applyNumberFormat="1" applyFont="1" applyFill="1" applyBorder="1" applyAlignment="1" applyProtection="1">
      <alignment horizontal="center" vertical="center" wrapText="1"/>
    </xf>
    <xf numFmtId="0" fontId="25" fillId="3" borderId="5" xfId="5" applyFont="1" applyFill="1" applyBorder="1" applyAlignment="1" applyProtection="1">
      <alignment horizontal="center" vertical="center"/>
    </xf>
    <xf numFmtId="0" fontId="25" fillId="3" borderId="6" xfId="5" applyFont="1" applyFill="1" applyBorder="1" applyAlignment="1" applyProtection="1">
      <alignment horizontal="center" vertical="center"/>
    </xf>
    <xf numFmtId="0" fontId="25" fillId="3" borderId="5" xfId="5" applyFont="1" applyFill="1" applyBorder="1" applyAlignment="1" applyProtection="1">
      <alignment horizontal="center" vertical="center" wrapText="1"/>
    </xf>
    <xf numFmtId="165" fontId="25" fillId="3" borderId="6" xfId="1" applyNumberFormat="1" applyFont="1" applyFill="1" applyBorder="1" applyAlignment="1" applyProtection="1">
      <alignment horizontal="center" vertical="center"/>
    </xf>
    <xf numFmtId="165" fontId="25" fillId="3" borderId="5" xfId="1" applyNumberFormat="1" applyFont="1" applyFill="1" applyBorder="1" applyAlignment="1" applyProtection="1">
      <alignment horizontal="center" vertical="center" wrapText="1"/>
    </xf>
    <xf numFmtId="0" fontId="19" fillId="0" borderId="10" xfId="9" applyFont="1" applyFill="1" applyBorder="1" applyAlignment="1" applyProtection="1">
      <alignment horizontal="left" vertical="center"/>
    </xf>
    <xf numFmtId="164" fontId="19" fillId="0" borderId="11" xfId="8" applyNumberFormat="1" applyFont="1" applyFill="1" applyBorder="1"/>
    <xf numFmtId="164" fontId="19" fillId="0" borderId="11" xfId="1" applyNumberFormat="1" applyFont="1" applyFill="1" applyBorder="1"/>
    <xf numFmtId="164" fontId="19" fillId="0" borderId="11" xfId="1" applyNumberFormat="1" applyFont="1" applyFill="1" applyBorder="1" applyAlignment="1">
      <alignment horizontal="right" indent="1"/>
    </xf>
    <xf numFmtId="0" fontId="19" fillId="0" borderId="8" xfId="5" applyFont="1" applyFill="1" applyBorder="1" applyAlignment="1" applyProtection="1"/>
    <xf numFmtId="164" fontId="19" fillId="0" borderId="8" xfId="5" applyNumberFormat="1" applyFont="1" applyFill="1" applyBorder="1" applyProtection="1"/>
    <xf numFmtId="164" fontId="19" fillId="0" borderId="8" xfId="1" applyNumberFormat="1" applyFont="1" applyFill="1" applyBorder="1" applyProtection="1"/>
    <xf numFmtId="164" fontId="19" fillId="0" borderId="12" xfId="1" applyNumberFormat="1" applyFont="1" applyFill="1" applyBorder="1" applyAlignment="1" applyProtection="1">
      <alignment horizontal="right" indent="1"/>
    </xf>
    <xf numFmtId="164" fontId="19" fillId="0" borderId="8" xfId="1" applyNumberFormat="1" applyFont="1" applyFill="1" applyBorder="1" applyAlignment="1" applyProtection="1">
      <alignment horizontal="right" indent="1"/>
    </xf>
    <xf numFmtId="164" fontId="19" fillId="0" borderId="8" xfId="5" applyNumberFormat="1" applyFont="1" applyFill="1" applyBorder="1" applyAlignment="1" applyProtection="1"/>
    <xf numFmtId="164" fontId="19" fillId="0" borderId="12" xfId="5" applyNumberFormat="1" applyFont="1" applyFill="1" applyBorder="1" applyAlignment="1" applyProtection="1"/>
    <xf numFmtId="164" fontId="19" fillId="0" borderId="8" xfId="1" applyNumberFormat="1" applyFont="1" applyFill="1" applyBorder="1" applyAlignment="1" applyProtection="1"/>
    <xf numFmtId="49" fontId="21" fillId="0" borderId="8" xfId="4" applyNumberFormat="1" applyFont="1" applyFill="1" applyBorder="1" applyAlignment="1" applyProtection="1">
      <alignment horizontal="left" indent="1"/>
    </xf>
    <xf numFmtId="164" fontId="21" fillId="0" borderId="8" xfId="5" applyNumberFormat="1" applyFont="1" applyFill="1" applyBorder="1" applyAlignment="1" applyProtection="1"/>
    <xf numFmtId="164" fontId="21" fillId="0" borderId="12" xfId="5" applyNumberFormat="1" applyFont="1" applyFill="1" applyBorder="1" applyAlignment="1" applyProtection="1"/>
    <xf numFmtId="164" fontId="21" fillId="0" borderId="8" xfId="1" applyNumberFormat="1" applyFont="1" applyFill="1" applyBorder="1" applyAlignment="1" applyProtection="1"/>
    <xf numFmtId="164" fontId="21" fillId="0" borderId="12" xfId="1" applyNumberFormat="1" applyFont="1" applyFill="1" applyBorder="1" applyAlignment="1" applyProtection="1">
      <alignment horizontal="right" indent="1"/>
    </xf>
    <xf numFmtId="164" fontId="21" fillId="0" borderId="8" xfId="1" applyNumberFormat="1" applyFont="1" applyFill="1" applyBorder="1" applyAlignment="1" applyProtection="1">
      <alignment horizontal="right" indent="1"/>
    </xf>
    <xf numFmtId="164" fontId="19" fillId="0" borderId="12" xfId="5" applyNumberFormat="1" applyFont="1" applyFill="1" applyBorder="1" applyProtection="1"/>
    <xf numFmtId="49" fontId="19" fillId="0" borderId="8" xfId="5" applyNumberFormat="1" applyFont="1" applyFill="1" applyBorder="1" applyAlignment="1" applyProtection="1">
      <alignment horizontal="left" indent="1"/>
    </xf>
    <xf numFmtId="49" fontId="21" fillId="0" borderId="8" xfId="4" applyNumberFormat="1" applyFont="1" applyFill="1" applyBorder="1" applyAlignment="1" applyProtection="1">
      <alignment horizontal="left" indent="2"/>
    </xf>
    <xf numFmtId="164" fontId="21" fillId="0" borderId="8" xfId="5" applyNumberFormat="1" applyFont="1" applyFill="1" applyBorder="1" applyProtection="1"/>
    <xf numFmtId="164" fontId="21" fillId="0" borderId="8" xfId="1" applyNumberFormat="1" applyFont="1" applyFill="1" applyBorder="1" applyProtection="1"/>
    <xf numFmtId="164" fontId="10" fillId="0" borderId="8" xfId="1" applyNumberFormat="1" applyFont="1" applyFill="1" applyBorder="1" applyProtection="1"/>
    <xf numFmtId="164" fontId="10" fillId="0" borderId="8" xfId="5" applyNumberFormat="1" applyFont="1" applyFill="1" applyBorder="1" applyProtection="1"/>
    <xf numFmtId="164" fontId="1" fillId="0" borderId="0" xfId="9" applyNumberFormat="1" applyFont="1"/>
    <xf numFmtId="49" fontId="21" fillId="0" borderId="8" xfId="9" applyNumberFormat="1" applyFont="1" applyFill="1" applyBorder="1" applyAlignment="1" applyProtection="1">
      <alignment horizontal="left" indent="2"/>
    </xf>
    <xf numFmtId="0" fontId="1" fillId="0" borderId="0" xfId="9" applyFont="1" applyBorder="1"/>
    <xf numFmtId="0" fontId="1" fillId="0" borderId="0" xfId="9" applyBorder="1"/>
    <xf numFmtId="49" fontId="21" fillId="0" borderId="8" xfId="5" applyNumberFormat="1" applyFont="1" applyFill="1" applyBorder="1" applyAlignment="1" applyProtection="1">
      <alignment horizontal="left" indent="2"/>
    </xf>
    <xf numFmtId="0" fontId="19" fillId="0" borderId="8" xfId="5" applyFont="1" applyFill="1" applyBorder="1" applyAlignment="1" applyProtection="1">
      <alignment horizontal="left" indent="1"/>
    </xf>
    <xf numFmtId="49" fontId="21" fillId="0" borderId="8" xfId="10" applyNumberFormat="1" applyFont="1" applyFill="1" applyBorder="1" applyAlignment="1" applyProtection="1">
      <alignment horizontal="left" indent="2"/>
    </xf>
    <xf numFmtId="164" fontId="8" fillId="0" borderId="8" xfId="5" applyNumberFormat="1" applyFont="1" applyFill="1" applyBorder="1" applyProtection="1"/>
    <xf numFmtId="0" fontId="17" fillId="0" borderId="8" xfId="9" applyFont="1" applyBorder="1"/>
    <xf numFmtId="164" fontId="19" fillId="0" borderId="12" xfId="1" applyNumberFormat="1" applyFont="1" applyFill="1" applyBorder="1" applyProtection="1"/>
    <xf numFmtId="0" fontId="12" fillId="0" borderId="0" xfId="9" applyFont="1"/>
    <xf numFmtId="49" fontId="19" fillId="0" borderId="8" xfId="10" applyNumberFormat="1" applyFont="1" applyFill="1" applyBorder="1" applyAlignment="1" applyProtection="1">
      <alignment horizontal="left" indent="1"/>
    </xf>
    <xf numFmtId="0" fontId="1" fillId="0" borderId="0" xfId="9" applyAlignment="1">
      <alignment vertical="center"/>
    </xf>
    <xf numFmtId="49" fontId="19" fillId="0" borderId="8" xfId="10" applyNumberFormat="1" applyFont="1" applyFill="1" applyBorder="1" applyAlignment="1" applyProtection="1">
      <alignment horizontal="left"/>
    </xf>
    <xf numFmtId="0" fontId="13" fillId="0" borderId="0" xfId="9" applyFont="1"/>
    <xf numFmtId="0" fontId="14" fillId="0" borderId="0" xfId="9" applyFont="1"/>
    <xf numFmtId="164" fontId="19" fillId="0" borderId="8" xfId="10" applyNumberFormat="1" applyFont="1" applyFill="1" applyBorder="1" applyProtection="1"/>
    <xf numFmtId="0" fontId="25" fillId="3" borderId="6" xfId="5" applyFont="1" applyFill="1" applyBorder="1" applyAlignment="1" applyProtection="1">
      <alignment horizontal="left" vertical="center"/>
    </xf>
    <xf numFmtId="164" fontId="25" fillId="3" borderId="6" xfId="5" applyNumberFormat="1" applyFont="1" applyFill="1" applyBorder="1" applyAlignment="1" applyProtection="1">
      <alignment vertical="center"/>
    </xf>
    <xf numFmtId="164" fontId="25" fillId="3" borderId="6" xfId="1" applyNumberFormat="1" applyFont="1" applyFill="1" applyBorder="1" applyAlignment="1" applyProtection="1">
      <alignment vertical="center"/>
    </xf>
    <xf numFmtId="164" fontId="25" fillId="3" borderId="6" xfId="1" applyNumberFormat="1" applyFont="1" applyFill="1" applyBorder="1" applyAlignment="1" applyProtection="1">
      <alignment horizontal="right" vertical="center" indent="1"/>
    </xf>
    <xf numFmtId="164" fontId="17" fillId="0" borderId="0" xfId="9" applyNumberFormat="1" applyFont="1"/>
    <xf numFmtId="164" fontId="8" fillId="0" borderId="0" xfId="5" applyNumberFormat="1" applyFont="1" applyFill="1" applyBorder="1" applyAlignment="1" applyProtection="1">
      <alignment vertical="center"/>
    </xf>
    <xf numFmtId="165" fontId="10" fillId="0" borderId="0" xfId="1" applyNumberFormat="1" applyFont="1" applyFill="1" applyBorder="1" applyAlignment="1" applyProtection="1">
      <alignment vertical="center"/>
    </xf>
    <xf numFmtId="165" fontId="8" fillId="0" borderId="0" xfId="1" applyNumberFormat="1" applyFont="1" applyFill="1" applyBorder="1" applyAlignment="1" applyProtection="1">
      <alignment vertical="center"/>
    </xf>
    <xf numFmtId="49" fontId="19" fillId="0" borderId="0" xfId="9" applyNumberFormat="1" applyFont="1" applyFill="1" applyBorder="1" applyAlignment="1" applyProtection="1"/>
    <xf numFmtId="164" fontId="18" fillId="0" borderId="0" xfId="9" applyNumberFormat="1" applyFont="1" applyFill="1" applyBorder="1"/>
    <xf numFmtId="165" fontId="10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0" fontId="20" fillId="0" borderId="0" xfId="9" applyFont="1" applyFill="1" applyAlignment="1" applyProtection="1"/>
    <xf numFmtId="165" fontId="21" fillId="0" borderId="0" xfId="1" applyNumberFormat="1" applyFont="1" applyAlignment="1">
      <alignment horizontal="right"/>
    </xf>
    <xf numFmtId="0" fontId="18" fillId="0" borderId="0" xfId="9" applyFont="1" applyFill="1" applyBorder="1"/>
    <xf numFmtId="166" fontId="18" fillId="0" borderId="0" xfId="9" applyNumberFormat="1" applyFont="1" applyFill="1" applyBorder="1"/>
    <xf numFmtId="0" fontId="20" fillId="0" borderId="0" xfId="9" applyFont="1" applyFill="1" applyAlignment="1" applyProtection="1">
      <alignment horizontal="left" indent="1"/>
    </xf>
    <xf numFmtId="0" fontId="23" fillId="0" borderId="0" xfId="9" applyFont="1" applyFill="1" applyBorder="1"/>
    <xf numFmtId="0" fontId="24" fillId="0" borderId="0" xfId="9" applyFont="1" applyFill="1" applyBorder="1"/>
    <xf numFmtId="0" fontId="1" fillId="0" borderId="0" xfId="9" applyFill="1" applyBorder="1"/>
    <xf numFmtId="165" fontId="1" fillId="0" borderId="0" xfId="1" applyNumberFormat="1" applyFill="1" applyBorder="1"/>
    <xf numFmtId="165" fontId="1" fillId="0" borderId="0" xfId="1" applyNumberFormat="1"/>
  </cellXfs>
  <cellStyles count="11">
    <cellStyle name="Hipervínculo" xfId="7" builtinId="8"/>
    <cellStyle name="Millares" xfId="1" builtinId="3"/>
    <cellStyle name="Normal" xfId="0" builtinId="0"/>
    <cellStyle name="Normal 10 2" xfId="9"/>
    <cellStyle name="Normal 2 2 2" xfId="3"/>
    <cellStyle name="Normal 2 2 2 2" xfId="8"/>
    <cellStyle name="Normal 3" xfId="6"/>
    <cellStyle name="Normal 3 6" xfId="10"/>
    <cellStyle name="Normal_COMPARACION 2002-2001" xfId="2"/>
    <cellStyle name="Normal_COMPARACION 2002-2001 2" xfId="5"/>
    <cellStyle name="Normal_Hoja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1/INGRESOS%20ENERO-DICIEMBRE%20%202021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FISCALES%20POR%20PRINCIPALES%20PARTIDAS%20DGII,%20ENERO-DICIEMBRE%20%202021-ESTIMAD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20-2021"/>
      <sheetName val="FINANCIERO (2021 Est. 2021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21 (REC)"/>
      <sheetName val="2021 (RESUMEN"/>
      <sheetName val="2021 REC- EST "/>
      <sheetName val="2021 REC-EST RESUMEN"/>
    </sheetNames>
    <sheetDataSet>
      <sheetData sheetId="0"/>
      <sheetData sheetId="1"/>
      <sheetData sheetId="2"/>
      <sheetData sheetId="3">
        <row r="11">
          <cell r="C11">
            <v>6857</v>
          </cell>
          <cell r="D11">
            <v>5532.7</v>
          </cell>
          <cell r="E11">
            <v>4956.6000000000004</v>
          </cell>
          <cell r="F11">
            <v>4725.8999999999996</v>
          </cell>
          <cell r="G11">
            <v>4520.2</v>
          </cell>
          <cell r="H11">
            <v>4102.1000000000004</v>
          </cell>
          <cell r="I11">
            <v>4181.7</v>
          </cell>
          <cell r="J11">
            <v>5375.9</v>
          </cell>
          <cell r="K11">
            <v>4394</v>
          </cell>
          <cell r="L11">
            <v>4453.8</v>
          </cell>
          <cell r="M11">
            <v>4521.3</v>
          </cell>
          <cell r="N11">
            <v>5125.7</v>
          </cell>
          <cell r="P11">
            <v>6347.1</v>
          </cell>
          <cell r="Q11">
            <v>5866.4</v>
          </cell>
          <cell r="R11">
            <v>6287.3</v>
          </cell>
          <cell r="S11">
            <v>5482.9</v>
          </cell>
          <cell r="T11">
            <v>6263.3</v>
          </cell>
          <cell r="U11">
            <v>5392</v>
          </cell>
          <cell r="V11">
            <v>5315.5</v>
          </cell>
          <cell r="W11">
            <v>5631.3</v>
          </cell>
          <cell r="X11">
            <v>5465.1</v>
          </cell>
          <cell r="Y11">
            <v>5051.3</v>
          </cell>
          <cell r="Z11">
            <v>5656.9</v>
          </cell>
          <cell r="AA11">
            <v>6266.7</v>
          </cell>
        </row>
        <row r="12">
          <cell r="C12">
            <v>10045.5</v>
          </cell>
          <cell r="D12">
            <v>5947.3</v>
          </cell>
          <cell r="E12">
            <v>5901.5</v>
          </cell>
          <cell r="F12">
            <v>9248.7000000000007</v>
          </cell>
          <cell r="G12">
            <v>3614.5</v>
          </cell>
          <cell r="H12">
            <v>4255.8999999999996</v>
          </cell>
          <cell r="I12">
            <v>12123.4</v>
          </cell>
          <cell r="J12">
            <v>7215.7</v>
          </cell>
          <cell r="K12">
            <v>8327.9</v>
          </cell>
          <cell r="L12">
            <v>11666</v>
          </cell>
          <cell r="M12">
            <v>6027.9</v>
          </cell>
          <cell r="N12">
            <v>6068.1</v>
          </cell>
          <cell r="P12">
            <v>11336.3</v>
          </cell>
          <cell r="Q12">
            <v>11432.6</v>
          </cell>
          <cell r="R12">
            <v>6592.9</v>
          </cell>
          <cell r="S12">
            <v>30794.799999999999</v>
          </cell>
          <cell r="T12">
            <v>12656.5</v>
          </cell>
          <cell r="U12">
            <v>9294.6</v>
          </cell>
          <cell r="V12">
            <v>19286.7</v>
          </cell>
          <cell r="W12">
            <v>12063.2</v>
          </cell>
          <cell r="X12">
            <v>7034.6</v>
          </cell>
          <cell r="Y12">
            <v>11562.4</v>
          </cell>
          <cell r="Z12">
            <v>11648.4</v>
          </cell>
          <cell r="AA12">
            <v>7171.8</v>
          </cell>
        </row>
        <row r="13">
          <cell r="C13">
            <v>3790.6</v>
          </cell>
          <cell r="D13">
            <v>2473.6999999999998</v>
          </cell>
          <cell r="E13">
            <v>2716.1</v>
          </cell>
          <cell r="F13">
            <v>2401.6999999999998</v>
          </cell>
          <cell r="G13">
            <v>2860.3</v>
          </cell>
          <cell r="H13">
            <v>2447.1</v>
          </cell>
          <cell r="I13">
            <v>3675.5</v>
          </cell>
          <cell r="J13">
            <v>2939.6</v>
          </cell>
          <cell r="K13">
            <v>2081.5</v>
          </cell>
          <cell r="L13">
            <v>5821.4</v>
          </cell>
          <cell r="M13">
            <v>2663.4</v>
          </cell>
          <cell r="N13">
            <v>4149.7</v>
          </cell>
          <cell r="P13">
            <v>4044.1</v>
          </cell>
          <cell r="Q13">
            <v>2100.1999999999998</v>
          </cell>
          <cell r="R13">
            <v>2215.3000000000002</v>
          </cell>
          <cell r="S13">
            <v>3480.7</v>
          </cell>
          <cell r="T13">
            <v>3462.7</v>
          </cell>
          <cell r="U13">
            <v>3799.2</v>
          </cell>
          <cell r="V13">
            <v>4774.3999999999996</v>
          </cell>
          <cell r="W13">
            <v>3831.8</v>
          </cell>
          <cell r="X13">
            <v>3921.2</v>
          </cell>
          <cell r="Y13">
            <v>3683.3</v>
          </cell>
          <cell r="Z13">
            <v>4314.3999999999996</v>
          </cell>
          <cell r="AA13">
            <v>3733.8</v>
          </cell>
        </row>
        <row r="14">
          <cell r="C14">
            <v>203.5</v>
          </cell>
          <cell r="D14">
            <v>119.2</v>
          </cell>
          <cell r="E14">
            <v>72.2</v>
          </cell>
          <cell r="F14">
            <v>44.3</v>
          </cell>
          <cell r="G14">
            <v>46.7</v>
          </cell>
          <cell r="H14">
            <v>69.5</v>
          </cell>
          <cell r="I14">
            <v>109.1</v>
          </cell>
          <cell r="J14">
            <v>76.2</v>
          </cell>
          <cell r="K14">
            <v>78</v>
          </cell>
          <cell r="L14">
            <v>88.7</v>
          </cell>
          <cell r="M14">
            <v>85.2</v>
          </cell>
          <cell r="N14">
            <v>283.7</v>
          </cell>
          <cell r="P14">
            <v>75.8</v>
          </cell>
          <cell r="Q14">
            <v>66.3</v>
          </cell>
          <cell r="R14">
            <v>84.3</v>
          </cell>
          <cell r="S14">
            <v>89.5</v>
          </cell>
          <cell r="T14">
            <v>123.8</v>
          </cell>
          <cell r="U14">
            <v>126.1</v>
          </cell>
          <cell r="V14">
            <v>140.1</v>
          </cell>
          <cell r="W14">
            <v>161.6</v>
          </cell>
          <cell r="X14">
            <v>138.5</v>
          </cell>
          <cell r="Y14">
            <v>128</v>
          </cell>
          <cell r="Z14">
            <v>117.5</v>
          </cell>
          <cell r="AA14">
            <v>118.1</v>
          </cell>
        </row>
        <row r="17">
          <cell r="C17">
            <v>81.3</v>
          </cell>
          <cell r="D17">
            <v>211.8</v>
          </cell>
          <cell r="E17">
            <v>1019.2</v>
          </cell>
          <cell r="F17">
            <v>17.600000000000001</v>
          </cell>
          <cell r="G17">
            <v>22</v>
          </cell>
          <cell r="H17">
            <v>57.1</v>
          </cell>
          <cell r="I17">
            <v>58.9</v>
          </cell>
          <cell r="J17">
            <v>161.5</v>
          </cell>
          <cell r="K17">
            <v>816</v>
          </cell>
          <cell r="L17">
            <v>147.1</v>
          </cell>
          <cell r="M17">
            <v>117.2</v>
          </cell>
          <cell r="N17">
            <v>147</v>
          </cell>
          <cell r="P17">
            <v>116.3</v>
          </cell>
          <cell r="Q17">
            <v>270.7</v>
          </cell>
          <cell r="R17">
            <v>1198.3</v>
          </cell>
          <cell r="S17">
            <v>237.5</v>
          </cell>
          <cell r="T17">
            <v>227.3</v>
          </cell>
          <cell r="U17">
            <v>187.8</v>
          </cell>
          <cell r="V17">
            <v>268.7</v>
          </cell>
          <cell r="W17">
            <v>256.10000000000002</v>
          </cell>
          <cell r="X17">
            <v>1006.8</v>
          </cell>
          <cell r="Y17">
            <v>149.19999999999999</v>
          </cell>
          <cell r="Z17">
            <v>134.6</v>
          </cell>
          <cell r="AA17">
            <v>117.4</v>
          </cell>
        </row>
        <row r="18">
          <cell r="C18">
            <v>197.4</v>
          </cell>
          <cell r="D18">
            <v>92.9</v>
          </cell>
          <cell r="E18">
            <v>65.5</v>
          </cell>
          <cell r="F18">
            <v>54.3</v>
          </cell>
          <cell r="G18">
            <v>244.6</v>
          </cell>
          <cell r="H18">
            <v>250.6</v>
          </cell>
          <cell r="I18">
            <v>850.7</v>
          </cell>
          <cell r="J18">
            <v>375.9</v>
          </cell>
          <cell r="K18">
            <v>326.89999999999998</v>
          </cell>
          <cell r="L18">
            <v>1509.2</v>
          </cell>
          <cell r="M18">
            <v>316.60000000000002</v>
          </cell>
          <cell r="N18">
            <v>237.7</v>
          </cell>
          <cell r="P18">
            <v>248.2</v>
          </cell>
          <cell r="Q18">
            <v>181.9</v>
          </cell>
          <cell r="R18">
            <v>264.8</v>
          </cell>
          <cell r="S18">
            <v>2740.6</v>
          </cell>
          <cell r="T18">
            <v>413</v>
          </cell>
          <cell r="U18">
            <v>393.7</v>
          </cell>
          <cell r="V18">
            <v>658.6</v>
          </cell>
          <cell r="W18">
            <v>238.5</v>
          </cell>
          <cell r="X18">
            <v>198.4</v>
          </cell>
          <cell r="Y18">
            <v>2562.6</v>
          </cell>
          <cell r="Z18">
            <v>288</v>
          </cell>
          <cell r="AA18">
            <v>207.4</v>
          </cell>
        </row>
        <row r="19">
          <cell r="C19">
            <v>508.7</v>
          </cell>
          <cell r="D19">
            <v>537.6</v>
          </cell>
          <cell r="E19">
            <v>358.7</v>
          </cell>
          <cell r="F19">
            <v>0</v>
          </cell>
          <cell r="G19">
            <v>55.6</v>
          </cell>
          <cell r="H19">
            <v>324.60000000000002</v>
          </cell>
          <cell r="I19">
            <v>415.3</v>
          </cell>
          <cell r="J19">
            <v>610.70000000000005</v>
          </cell>
          <cell r="K19">
            <v>590.4</v>
          </cell>
          <cell r="L19">
            <v>696.8</v>
          </cell>
          <cell r="M19">
            <v>636.1</v>
          </cell>
          <cell r="N19">
            <v>1175.4000000000001</v>
          </cell>
          <cell r="P19">
            <v>515.29999999999995</v>
          </cell>
          <cell r="Q19">
            <v>901.1</v>
          </cell>
          <cell r="R19">
            <v>1133.2</v>
          </cell>
          <cell r="S19">
            <v>1096.5999999999999</v>
          </cell>
          <cell r="T19">
            <v>1191.3</v>
          </cell>
          <cell r="U19">
            <v>1343.4</v>
          </cell>
          <cell r="V19">
            <v>2367.8000000000002</v>
          </cell>
          <cell r="W19">
            <v>1219</v>
          </cell>
          <cell r="X19">
            <v>1427.7</v>
          </cell>
          <cell r="Y19">
            <v>2822.9</v>
          </cell>
          <cell r="Z19">
            <v>1701.8</v>
          </cell>
          <cell r="AA19">
            <v>1347.8</v>
          </cell>
        </row>
        <row r="20">
          <cell r="C20">
            <v>129.30000000000001</v>
          </cell>
          <cell r="D20">
            <v>108</v>
          </cell>
          <cell r="E20">
            <v>78.3</v>
          </cell>
          <cell r="F20">
            <v>0.1</v>
          </cell>
          <cell r="G20">
            <v>2</v>
          </cell>
          <cell r="H20">
            <v>25.1</v>
          </cell>
          <cell r="I20">
            <v>69.3</v>
          </cell>
          <cell r="J20">
            <v>89.8</v>
          </cell>
          <cell r="K20">
            <v>118.8</v>
          </cell>
          <cell r="L20">
            <v>168.5</v>
          </cell>
          <cell r="M20">
            <v>141</v>
          </cell>
          <cell r="N20">
            <v>150</v>
          </cell>
          <cell r="P20">
            <v>105.3</v>
          </cell>
          <cell r="Q20">
            <v>159.6</v>
          </cell>
          <cell r="R20">
            <v>187.4</v>
          </cell>
          <cell r="S20">
            <v>160.69999999999999</v>
          </cell>
          <cell r="T20">
            <v>163</v>
          </cell>
          <cell r="U20">
            <v>153.1</v>
          </cell>
          <cell r="V20">
            <v>162.30000000000001</v>
          </cell>
          <cell r="W20">
            <v>155.19999999999999</v>
          </cell>
          <cell r="X20">
            <v>167</v>
          </cell>
          <cell r="Y20">
            <v>158.9</v>
          </cell>
          <cell r="Z20">
            <v>168.6</v>
          </cell>
          <cell r="AA20">
            <v>165.8</v>
          </cell>
        </row>
        <row r="21">
          <cell r="C21">
            <v>903.5</v>
          </cell>
          <cell r="D21">
            <v>683.9</v>
          </cell>
          <cell r="E21">
            <v>729.1</v>
          </cell>
          <cell r="F21">
            <v>393.7</v>
          </cell>
          <cell r="G21">
            <v>671</v>
          </cell>
          <cell r="H21">
            <v>634.70000000000005</v>
          </cell>
          <cell r="I21">
            <v>843.6</v>
          </cell>
          <cell r="J21">
            <v>679</v>
          </cell>
          <cell r="K21">
            <v>661.6</v>
          </cell>
          <cell r="L21">
            <v>899.6</v>
          </cell>
          <cell r="M21">
            <v>672.7</v>
          </cell>
          <cell r="N21">
            <v>871.9</v>
          </cell>
          <cell r="P21">
            <v>773.8</v>
          </cell>
          <cell r="Q21">
            <v>777.5</v>
          </cell>
          <cell r="R21">
            <v>795.8</v>
          </cell>
          <cell r="S21">
            <v>986.5</v>
          </cell>
          <cell r="T21">
            <v>832</v>
          </cell>
          <cell r="U21">
            <v>802.7</v>
          </cell>
          <cell r="V21">
            <v>1074</v>
          </cell>
          <cell r="W21">
            <v>828</v>
          </cell>
          <cell r="X21">
            <v>909.9</v>
          </cell>
          <cell r="Y21">
            <v>1124.9000000000001</v>
          </cell>
          <cell r="Z21">
            <v>924.6</v>
          </cell>
          <cell r="AA21">
            <v>1401.6</v>
          </cell>
        </row>
        <row r="23">
          <cell r="C23">
            <v>147.80000000000001</v>
          </cell>
          <cell r="D23">
            <v>113.1</v>
          </cell>
          <cell r="E23">
            <v>85.7</v>
          </cell>
          <cell r="F23">
            <v>13.2</v>
          </cell>
          <cell r="G23">
            <v>19.5</v>
          </cell>
          <cell r="H23">
            <v>62.1</v>
          </cell>
          <cell r="I23">
            <v>75</v>
          </cell>
          <cell r="J23">
            <v>56.4</v>
          </cell>
          <cell r="K23">
            <v>70.599999999999994</v>
          </cell>
          <cell r="L23">
            <v>69</v>
          </cell>
          <cell r="M23">
            <v>83.5</v>
          </cell>
          <cell r="N23">
            <v>88.7</v>
          </cell>
          <cell r="P23">
            <v>56.1</v>
          </cell>
          <cell r="Q23">
            <v>80.2</v>
          </cell>
          <cell r="R23">
            <v>94.4</v>
          </cell>
          <cell r="S23">
            <v>93.3</v>
          </cell>
          <cell r="T23">
            <v>132.19999999999999</v>
          </cell>
          <cell r="U23">
            <v>141.9</v>
          </cell>
          <cell r="V23">
            <v>208.1</v>
          </cell>
          <cell r="W23">
            <v>178.2</v>
          </cell>
          <cell r="X23">
            <v>219.9</v>
          </cell>
          <cell r="Y23">
            <v>172.6</v>
          </cell>
          <cell r="Z23">
            <v>237.3</v>
          </cell>
          <cell r="AA23">
            <v>235.5</v>
          </cell>
        </row>
        <row r="26">
          <cell r="C26">
            <v>13445.2</v>
          </cell>
          <cell r="D26">
            <v>10310.5</v>
          </cell>
          <cell r="E26">
            <v>6501.7</v>
          </cell>
          <cell r="F26">
            <v>5021.7</v>
          </cell>
          <cell r="G26">
            <v>7902</v>
          </cell>
          <cell r="H26">
            <v>9994.2999999999993</v>
          </cell>
          <cell r="I26">
            <v>9354.7000000000007</v>
          </cell>
          <cell r="J26">
            <v>10612.7</v>
          </cell>
          <cell r="K26">
            <v>9243.6</v>
          </cell>
          <cell r="L26">
            <v>9724.1</v>
          </cell>
          <cell r="M26">
            <v>10549.4</v>
          </cell>
          <cell r="N26">
            <v>9655.9</v>
          </cell>
          <cell r="P26">
            <v>12113.7</v>
          </cell>
          <cell r="Q26">
            <v>9274.2000000000007</v>
          </cell>
          <cell r="R26">
            <v>9410.5</v>
          </cell>
          <cell r="S26">
            <v>11287.9</v>
          </cell>
          <cell r="T26">
            <v>11011.3</v>
          </cell>
          <cell r="U26">
            <v>11301.3</v>
          </cell>
          <cell r="V26">
            <v>11912.6</v>
          </cell>
          <cell r="W26">
            <v>11634.3</v>
          </cell>
          <cell r="X26">
            <v>11841.9</v>
          </cell>
          <cell r="Y26">
            <v>11927.8</v>
          </cell>
          <cell r="Z26">
            <v>11673.1</v>
          </cell>
          <cell r="AA26">
            <v>12790.7</v>
          </cell>
        </row>
        <row r="29">
          <cell r="C29">
            <v>2997.1</v>
          </cell>
          <cell r="D29">
            <v>3273.6</v>
          </cell>
          <cell r="E29">
            <v>2864.9</v>
          </cell>
          <cell r="F29">
            <v>1538</v>
          </cell>
          <cell r="G29">
            <v>1993.8</v>
          </cell>
          <cell r="H29">
            <v>2372.6</v>
          </cell>
          <cell r="I29">
            <v>3089.3</v>
          </cell>
          <cell r="J29">
            <v>2515.3000000000002</v>
          </cell>
          <cell r="K29">
            <v>2567.3000000000002</v>
          </cell>
          <cell r="L29">
            <v>3464.4</v>
          </cell>
          <cell r="M29">
            <v>3023.9</v>
          </cell>
          <cell r="N29">
            <v>3707.1</v>
          </cell>
          <cell r="P29">
            <v>3073.3</v>
          </cell>
          <cell r="Q29">
            <v>3024.6</v>
          </cell>
          <cell r="R29">
            <v>3906</v>
          </cell>
          <cell r="S29">
            <v>3223.3</v>
          </cell>
          <cell r="T29">
            <v>3326.2</v>
          </cell>
          <cell r="U29">
            <v>3294.7</v>
          </cell>
          <cell r="V29">
            <v>4042.6</v>
          </cell>
          <cell r="W29">
            <v>3442.7</v>
          </cell>
          <cell r="X29">
            <v>4389.2</v>
          </cell>
          <cell r="Y29">
            <v>3494.3</v>
          </cell>
          <cell r="Z29">
            <v>3583</v>
          </cell>
          <cell r="AA29">
            <v>4460.2</v>
          </cell>
        </row>
        <row r="30">
          <cell r="C30">
            <v>1630.3</v>
          </cell>
          <cell r="D30">
            <v>1564.8</v>
          </cell>
          <cell r="E30">
            <v>1336.4</v>
          </cell>
          <cell r="F30">
            <v>621.20000000000005</v>
          </cell>
          <cell r="G30">
            <v>587.9</v>
          </cell>
          <cell r="H30">
            <v>812.5</v>
          </cell>
          <cell r="I30">
            <v>1275.2</v>
          </cell>
          <cell r="J30">
            <v>1104.4000000000001</v>
          </cell>
          <cell r="K30">
            <v>1119.9000000000001</v>
          </cell>
          <cell r="L30">
            <v>1434.2</v>
          </cell>
          <cell r="M30">
            <v>1233.0999999999999</v>
          </cell>
          <cell r="N30">
            <v>1726.6</v>
          </cell>
          <cell r="P30">
            <v>1429.9</v>
          </cell>
          <cell r="Q30">
            <v>1585.9</v>
          </cell>
          <cell r="R30">
            <v>2115.8000000000002</v>
          </cell>
          <cell r="S30">
            <v>1712.4</v>
          </cell>
          <cell r="T30">
            <v>1853.4</v>
          </cell>
          <cell r="U30">
            <v>1842.8</v>
          </cell>
          <cell r="V30">
            <v>2327.4</v>
          </cell>
          <cell r="W30">
            <v>1925.1</v>
          </cell>
          <cell r="X30">
            <v>2535.3000000000002</v>
          </cell>
          <cell r="Y30">
            <v>2073.4</v>
          </cell>
          <cell r="Z30">
            <v>2308.5</v>
          </cell>
          <cell r="AA30">
            <v>2853</v>
          </cell>
        </row>
        <row r="33">
          <cell r="C33">
            <v>664.1</v>
          </cell>
          <cell r="D33">
            <v>633.6</v>
          </cell>
          <cell r="E33">
            <v>622.70000000000005</v>
          </cell>
          <cell r="F33">
            <v>620.9</v>
          </cell>
          <cell r="G33">
            <v>583</v>
          </cell>
          <cell r="H33">
            <v>599.1</v>
          </cell>
          <cell r="I33">
            <v>604.79999999999995</v>
          </cell>
          <cell r="J33">
            <v>633.5</v>
          </cell>
          <cell r="K33">
            <v>628</v>
          </cell>
          <cell r="L33">
            <v>634.1</v>
          </cell>
          <cell r="M33">
            <v>640.70000000000005</v>
          </cell>
          <cell r="N33">
            <v>629.70000000000005</v>
          </cell>
          <cell r="P33">
            <v>670.1</v>
          </cell>
          <cell r="Q33">
            <v>660.3</v>
          </cell>
          <cell r="R33">
            <v>657.5</v>
          </cell>
          <cell r="S33">
            <v>666</v>
          </cell>
          <cell r="T33">
            <v>658.9</v>
          </cell>
          <cell r="U33">
            <v>684.3</v>
          </cell>
          <cell r="V33">
            <v>669.9</v>
          </cell>
          <cell r="W33">
            <v>751.8</v>
          </cell>
          <cell r="X33">
            <v>688.7</v>
          </cell>
          <cell r="Y33">
            <v>686</v>
          </cell>
          <cell r="Z33">
            <v>699.8</v>
          </cell>
          <cell r="AA33">
            <v>688.5</v>
          </cell>
        </row>
        <row r="34">
          <cell r="C34">
            <v>630</v>
          </cell>
          <cell r="D34">
            <v>680.1</v>
          </cell>
          <cell r="E34">
            <v>612</v>
          </cell>
          <cell r="F34">
            <v>509.3</v>
          </cell>
          <cell r="G34">
            <v>462.4</v>
          </cell>
          <cell r="H34">
            <v>472.8</v>
          </cell>
          <cell r="I34">
            <v>599.20000000000005</v>
          </cell>
          <cell r="J34">
            <v>711.2</v>
          </cell>
          <cell r="K34">
            <v>653</v>
          </cell>
          <cell r="L34">
            <v>589.79999999999995</v>
          </cell>
          <cell r="M34">
            <v>596.5</v>
          </cell>
          <cell r="N34">
            <v>611.6</v>
          </cell>
          <cell r="P34">
            <v>710.6</v>
          </cell>
          <cell r="Q34">
            <v>543.6</v>
          </cell>
          <cell r="R34">
            <v>689.7</v>
          </cell>
          <cell r="S34">
            <v>1065.5</v>
          </cell>
          <cell r="T34">
            <v>667.6</v>
          </cell>
          <cell r="U34">
            <v>672.4</v>
          </cell>
          <cell r="V34">
            <v>757.6</v>
          </cell>
          <cell r="W34">
            <v>687.3</v>
          </cell>
          <cell r="X34">
            <v>698.4</v>
          </cell>
          <cell r="Y34">
            <v>678.3</v>
          </cell>
          <cell r="Z34">
            <v>669.4</v>
          </cell>
          <cell r="AA34">
            <v>655.1</v>
          </cell>
        </row>
        <row r="37">
          <cell r="C37">
            <v>1141</v>
          </cell>
          <cell r="D37">
            <v>971.4</v>
          </cell>
          <cell r="E37">
            <v>641.79999999999995</v>
          </cell>
          <cell r="F37">
            <v>0</v>
          </cell>
          <cell r="G37">
            <v>58.3</v>
          </cell>
          <cell r="H37">
            <v>478.6</v>
          </cell>
          <cell r="I37">
            <v>846.3</v>
          </cell>
          <cell r="J37">
            <v>731.8</v>
          </cell>
          <cell r="K37">
            <v>875.4</v>
          </cell>
          <cell r="L37">
            <v>1011.7</v>
          </cell>
          <cell r="M37">
            <v>950.2</v>
          </cell>
          <cell r="N37">
            <v>1175.5999999999999</v>
          </cell>
          <cell r="P37">
            <v>797.8</v>
          </cell>
          <cell r="Q37">
            <v>1147.8</v>
          </cell>
          <cell r="R37">
            <v>1420.9</v>
          </cell>
          <cell r="S37">
            <v>1145.5</v>
          </cell>
          <cell r="T37">
            <v>1242.5</v>
          </cell>
          <cell r="U37">
            <v>1262.8</v>
          </cell>
          <cell r="V37">
            <v>1267.5999999999999</v>
          </cell>
          <cell r="W37">
            <v>1263</v>
          </cell>
          <cell r="X37">
            <v>1196</v>
          </cell>
          <cell r="Y37">
            <v>1358.5</v>
          </cell>
          <cell r="Z37">
            <v>1398.3</v>
          </cell>
          <cell r="AA37">
            <v>1687.5</v>
          </cell>
        </row>
        <row r="38">
          <cell r="C38">
            <v>243.2</v>
          </cell>
          <cell r="D38">
            <v>44.2</v>
          </cell>
          <cell r="E38">
            <v>27.8</v>
          </cell>
          <cell r="F38">
            <v>0.2</v>
          </cell>
          <cell r="G38">
            <v>3.9</v>
          </cell>
          <cell r="H38">
            <v>22.4</v>
          </cell>
          <cell r="I38">
            <v>31.6</v>
          </cell>
          <cell r="J38">
            <v>27.8</v>
          </cell>
          <cell r="K38">
            <v>35.299999999999997</v>
          </cell>
          <cell r="L38">
            <v>39</v>
          </cell>
          <cell r="M38">
            <v>118.8</v>
          </cell>
          <cell r="N38">
            <v>595.1</v>
          </cell>
          <cell r="P38">
            <v>781.9</v>
          </cell>
          <cell r="Q38">
            <v>779.4</v>
          </cell>
          <cell r="R38">
            <v>148.6</v>
          </cell>
          <cell r="S38">
            <v>54.8</v>
          </cell>
          <cell r="T38">
            <v>55.3</v>
          </cell>
          <cell r="U38">
            <v>51.2</v>
          </cell>
          <cell r="V38">
            <v>48.8</v>
          </cell>
          <cell r="W38">
            <v>47.7</v>
          </cell>
          <cell r="X38">
            <v>45.1</v>
          </cell>
          <cell r="Y38">
            <v>45</v>
          </cell>
          <cell r="Z38">
            <v>299.10000000000002</v>
          </cell>
          <cell r="AA38">
            <v>634.1</v>
          </cell>
        </row>
        <row r="42">
          <cell r="C42">
            <v>82</v>
          </cell>
          <cell r="D42">
            <v>82.3</v>
          </cell>
          <cell r="E42">
            <v>50.6</v>
          </cell>
          <cell r="F42">
            <v>3.8</v>
          </cell>
          <cell r="G42">
            <v>1.2</v>
          </cell>
          <cell r="H42">
            <v>11.3</v>
          </cell>
          <cell r="I42">
            <v>60.9</v>
          </cell>
          <cell r="J42">
            <v>72.400000000000006</v>
          </cell>
          <cell r="K42">
            <v>75.3</v>
          </cell>
          <cell r="L42">
            <v>83.4</v>
          </cell>
          <cell r="M42">
            <v>84.1</v>
          </cell>
          <cell r="N42">
            <v>77.900000000000006</v>
          </cell>
          <cell r="P42">
            <v>82.2</v>
          </cell>
          <cell r="Q42">
            <v>72.5</v>
          </cell>
          <cell r="R42">
            <v>80.8</v>
          </cell>
          <cell r="S42">
            <v>91.1</v>
          </cell>
          <cell r="T42">
            <v>82.8</v>
          </cell>
          <cell r="U42">
            <v>87.8</v>
          </cell>
          <cell r="V42">
            <v>116.2</v>
          </cell>
          <cell r="W42">
            <v>83.7</v>
          </cell>
          <cell r="X42">
            <v>84.8</v>
          </cell>
          <cell r="Y42">
            <v>84.2</v>
          </cell>
          <cell r="Z42">
            <v>82.2</v>
          </cell>
          <cell r="AA42">
            <v>79</v>
          </cell>
        </row>
        <row r="43">
          <cell r="C43">
            <v>23.5</v>
          </cell>
          <cell r="D43">
            <v>23.4</v>
          </cell>
          <cell r="E43">
            <v>16</v>
          </cell>
          <cell r="F43">
            <v>0.3</v>
          </cell>
          <cell r="G43">
            <v>1.5</v>
          </cell>
          <cell r="H43">
            <v>0.5</v>
          </cell>
          <cell r="I43">
            <v>6.5</v>
          </cell>
          <cell r="J43">
            <v>18.600000000000001</v>
          </cell>
          <cell r="K43">
            <v>23</v>
          </cell>
          <cell r="L43">
            <v>29.4</v>
          </cell>
          <cell r="M43">
            <v>30.6</v>
          </cell>
          <cell r="N43">
            <v>26.1</v>
          </cell>
          <cell r="P43">
            <v>25.7</v>
          </cell>
          <cell r="Q43">
            <v>25.8</v>
          </cell>
          <cell r="R43">
            <v>26.9</v>
          </cell>
          <cell r="S43">
            <v>25.9</v>
          </cell>
          <cell r="T43">
            <v>29.7</v>
          </cell>
          <cell r="U43">
            <v>28</v>
          </cell>
          <cell r="V43">
            <v>40.6</v>
          </cell>
          <cell r="W43">
            <v>40.799999999999997</v>
          </cell>
          <cell r="X43">
            <v>26.1</v>
          </cell>
          <cell r="Y43">
            <v>26.1</v>
          </cell>
          <cell r="Z43">
            <v>25.5</v>
          </cell>
          <cell r="AA43">
            <v>26</v>
          </cell>
        </row>
        <row r="51">
          <cell r="C51">
            <v>672.4</v>
          </cell>
          <cell r="D51">
            <v>627.5</v>
          </cell>
          <cell r="E51">
            <v>552.1</v>
          </cell>
          <cell r="F51">
            <v>90.3</v>
          </cell>
          <cell r="G51">
            <v>24.6</v>
          </cell>
          <cell r="H51">
            <v>14.7</v>
          </cell>
          <cell r="I51">
            <v>50.1</v>
          </cell>
          <cell r="J51">
            <v>140.1</v>
          </cell>
          <cell r="K51">
            <v>132.80000000000001</v>
          </cell>
          <cell r="L51">
            <v>162.6</v>
          </cell>
          <cell r="M51">
            <v>199.6</v>
          </cell>
          <cell r="N51">
            <v>227.1</v>
          </cell>
          <cell r="P51">
            <v>356.8</v>
          </cell>
          <cell r="Q51">
            <v>322.3</v>
          </cell>
          <cell r="R51">
            <v>287.10000000000002</v>
          </cell>
          <cell r="S51">
            <v>415.3</v>
          </cell>
          <cell r="T51">
            <v>422.6</v>
          </cell>
          <cell r="U51">
            <v>498.7</v>
          </cell>
          <cell r="V51">
            <v>552.9</v>
          </cell>
          <cell r="W51">
            <v>679.9</v>
          </cell>
          <cell r="X51">
            <v>625.29999999999995</v>
          </cell>
          <cell r="Y51">
            <v>467.4</v>
          </cell>
          <cell r="Z51">
            <v>603.5</v>
          </cell>
          <cell r="AA51">
            <v>638.29999999999995</v>
          </cell>
        </row>
        <row r="54">
          <cell r="C54">
            <v>83.7</v>
          </cell>
          <cell r="D54">
            <v>65.5</v>
          </cell>
          <cell r="E54">
            <v>47</v>
          </cell>
          <cell r="F54">
            <v>0</v>
          </cell>
          <cell r="G54">
            <v>3.9</v>
          </cell>
          <cell r="H54">
            <v>31.9</v>
          </cell>
          <cell r="I54">
            <v>61.6</v>
          </cell>
          <cell r="J54">
            <v>50.3</v>
          </cell>
          <cell r="K54">
            <v>60.1</v>
          </cell>
          <cell r="L54">
            <v>73</v>
          </cell>
          <cell r="M54">
            <v>68.599999999999994</v>
          </cell>
          <cell r="N54">
            <v>83.5</v>
          </cell>
          <cell r="P54">
            <v>56.4</v>
          </cell>
          <cell r="Q54">
            <v>83.9</v>
          </cell>
          <cell r="R54">
            <v>101.7</v>
          </cell>
          <cell r="S54">
            <v>81.3</v>
          </cell>
          <cell r="T54">
            <v>91.5</v>
          </cell>
          <cell r="U54">
            <v>92.8</v>
          </cell>
          <cell r="V54">
            <v>91.4</v>
          </cell>
          <cell r="W54">
            <v>92.9</v>
          </cell>
          <cell r="X54">
            <v>89.9</v>
          </cell>
          <cell r="Y54">
            <v>96.1</v>
          </cell>
          <cell r="Z54">
            <v>103.4</v>
          </cell>
          <cell r="AA54">
            <v>120.4</v>
          </cell>
        </row>
        <row r="55">
          <cell r="C55">
            <v>0.1</v>
          </cell>
          <cell r="D55">
            <v>0.1</v>
          </cell>
          <cell r="E55">
            <v>0.1</v>
          </cell>
          <cell r="F55">
            <v>0</v>
          </cell>
          <cell r="G55">
            <v>0</v>
          </cell>
          <cell r="H55">
            <v>0</v>
          </cell>
          <cell r="I55">
            <v>0.1</v>
          </cell>
          <cell r="J55">
            <v>0.1</v>
          </cell>
          <cell r="K55">
            <v>0.2</v>
          </cell>
          <cell r="L55">
            <v>0.1</v>
          </cell>
          <cell r="M55">
            <v>0.1</v>
          </cell>
          <cell r="N55">
            <v>0.1</v>
          </cell>
          <cell r="P55">
            <v>0</v>
          </cell>
          <cell r="Q55">
            <v>0.2</v>
          </cell>
          <cell r="R55">
            <v>0.1</v>
          </cell>
          <cell r="S55">
            <v>0</v>
          </cell>
          <cell r="T55">
            <v>0.1</v>
          </cell>
          <cell r="U55">
            <v>0.1</v>
          </cell>
          <cell r="V55">
            <v>0.3</v>
          </cell>
          <cell r="W55">
            <v>0.2</v>
          </cell>
          <cell r="X55">
            <v>0.1</v>
          </cell>
          <cell r="Y55">
            <v>0.4</v>
          </cell>
          <cell r="Z55">
            <v>0.1</v>
          </cell>
          <cell r="AA55">
            <v>0.1</v>
          </cell>
        </row>
        <row r="77">
          <cell r="C77">
            <v>286.39999999999998</v>
          </cell>
          <cell r="D77">
            <v>362.4</v>
          </cell>
          <cell r="E77">
            <v>325.10000000000002</v>
          </cell>
          <cell r="F77">
            <v>131.9</v>
          </cell>
          <cell r="G77">
            <v>28.2</v>
          </cell>
          <cell r="H77">
            <v>35.6</v>
          </cell>
          <cell r="I77">
            <v>69.7</v>
          </cell>
          <cell r="J77">
            <v>88.3</v>
          </cell>
          <cell r="K77">
            <v>146.30000000000001</v>
          </cell>
          <cell r="L77">
            <v>124</v>
          </cell>
          <cell r="M77">
            <v>160.9</v>
          </cell>
          <cell r="N77">
            <v>250.2</v>
          </cell>
          <cell r="P77">
            <v>184.5</v>
          </cell>
          <cell r="Q77">
            <v>175.3</v>
          </cell>
          <cell r="R77">
            <v>198.8</v>
          </cell>
          <cell r="S77">
            <v>333.5</v>
          </cell>
          <cell r="T77">
            <v>334.3</v>
          </cell>
          <cell r="U77">
            <v>331.2</v>
          </cell>
          <cell r="V77">
            <v>319.60000000000002</v>
          </cell>
          <cell r="W77">
            <v>296.2</v>
          </cell>
          <cell r="X77">
            <v>275.39999999999998</v>
          </cell>
          <cell r="Y77">
            <v>290.39999999999998</v>
          </cell>
          <cell r="Z77">
            <v>341.1</v>
          </cell>
          <cell r="AA77">
            <v>360.7</v>
          </cell>
        </row>
        <row r="79">
          <cell r="P79">
            <v>1.6</v>
          </cell>
          <cell r="Q79">
            <v>2.5</v>
          </cell>
          <cell r="R79">
            <v>2.8</v>
          </cell>
          <cell r="S79">
            <v>2.6</v>
          </cell>
          <cell r="T79">
            <v>2.6</v>
          </cell>
          <cell r="U79">
            <v>2.8</v>
          </cell>
          <cell r="V79">
            <v>2.6</v>
          </cell>
          <cell r="W79">
            <v>2.6</v>
          </cell>
          <cell r="X79">
            <v>2.8</v>
          </cell>
          <cell r="Y79">
            <v>2.6</v>
          </cell>
          <cell r="Z79">
            <v>2.7</v>
          </cell>
          <cell r="AA79">
            <v>2.2999999999999998</v>
          </cell>
        </row>
        <row r="82">
          <cell r="C82">
            <v>4.5999999999999996</v>
          </cell>
          <cell r="D82">
            <v>4.5999999999999996</v>
          </cell>
          <cell r="E82">
            <v>3.2</v>
          </cell>
          <cell r="F82">
            <v>0.3</v>
          </cell>
          <cell r="G82">
            <v>0.4</v>
          </cell>
          <cell r="H82">
            <v>2.2999999999999998</v>
          </cell>
          <cell r="I82">
            <v>3.1</v>
          </cell>
          <cell r="J82">
            <v>3.8</v>
          </cell>
          <cell r="K82">
            <v>3.8</v>
          </cell>
          <cell r="L82">
            <v>4.5999999999999996</v>
          </cell>
          <cell r="M82">
            <v>4.5</v>
          </cell>
          <cell r="N82">
            <v>3</v>
          </cell>
          <cell r="P82">
            <v>3.7</v>
          </cell>
          <cell r="Q82">
            <v>4</v>
          </cell>
          <cell r="R82">
            <v>5.3</v>
          </cell>
          <cell r="S82">
            <v>4.4000000000000004</v>
          </cell>
          <cell r="T82">
            <v>5</v>
          </cell>
          <cell r="U82">
            <v>4.5</v>
          </cell>
          <cell r="W82">
            <v>4.4000000000000004</v>
          </cell>
          <cell r="X82">
            <v>4.0999999999999996</v>
          </cell>
          <cell r="Y82">
            <v>4.2</v>
          </cell>
        </row>
        <row r="92">
          <cell r="P92">
            <v>701.5</v>
          </cell>
          <cell r="Q92">
            <v>725.8</v>
          </cell>
          <cell r="R92">
            <v>820.8</v>
          </cell>
          <cell r="S92">
            <v>870.4</v>
          </cell>
          <cell r="T92">
            <v>781</v>
          </cell>
          <cell r="U92">
            <v>730.8</v>
          </cell>
          <cell r="V92">
            <v>924.2</v>
          </cell>
          <cell r="W92">
            <v>764.6</v>
          </cell>
          <cell r="X92">
            <v>918.5</v>
          </cell>
          <cell r="Y92">
            <v>706.8</v>
          </cell>
          <cell r="Z92">
            <v>789</v>
          </cell>
          <cell r="AA92">
            <v>994</v>
          </cell>
        </row>
        <row r="93">
          <cell r="P93">
            <v>694.6</v>
          </cell>
          <cell r="Q93">
            <v>721.7</v>
          </cell>
          <cell r="R93">
            <v>794.3</v>
          </cell>
          <cell r="S93">
            <v>861.9</v>
          </cell>
          <cell r="T93">
            <v>776.3</v>
          </cell>
          <cell r="U93">
            <v>726.4</v>
          </cell>
          <cell r="V93">
            <v>918.4</v>
          </cell>
          <cell r="W93">
            <v>761</v>
          </cell>
          <cell r="X93">
            <v>913</v>
          </cell>
          <cell r="Y93">
            <v>701.3</v>
          </cell>
          <cell r="Z93">
            <v>779</v>
          </cell>
          <cell r="AA93">
            <v>989.9</v>
          </cell>
        </row>
        <row r="133">
          <cell r="C133">
            <v>207.4</v>
          </cell>
          <cell r="D133">
            <v>254.7</v>
          </cell>
          <cell r="E133">
            <v>221.1</v>
          </cell>
          <cell r="F133">
            <v>113.6</v>
          </cell>
          <cell r="G133">
            <v>252.8</v>
          </cell>
          <cell r="H133">
            <v>353.9</v>
          </cell>
          <cell r="I133">
            <v>485</v>
          </cell>
          <cell r="J133">
            <v>425.8</v>
          </cell>
          <cell r="K133">
            <v>409.6</v>
          </cell>
          <cell r="L133">
            <v>367.5</v>
          </cell>
          <cell r="M133">
            <v>224.1</v>
          </cell>
          <cell r="P133">
            <v>236.9</v>
          </cell>
          <cell r="Q133">
            <v>242.7</v>
          </cell>
          <cell r="R133">
            <v>316.89999999999998</v>
          </cell>
          <cell r="S133">
            <v>259.8</v>
          </cell>
          <cell r="T133">
            <v>272.60000000000002</v>
          </cell>
          <cell r="U133">
            <v>270.39999999999998</v>
          </cell>
          <cell r="V133">
            <v>335.8</v>
          </cell>
          <cell r="W133">
            <v>282.5</v>
          </cell>
          <cell r="X133">
            <v>364.4</v>
          </cell>
          <cell r="Y133">
            <v>293</v>
          </cell>
          <cell r="Z133">
            <v>310.10000000000002</v>
          </cell>
          <cell r="AA133">
            <v>384.9</v>
          </cell>
        </row>
      </sheetData>
      <sheetData sheetId="4">
        <row r="93">
          <cell r="P93">
            <v>701.54116362000002</v>
          </cell>
          <cell r="Q93">
            <v>725.77376767999999</v>
          </cell>
          <cell r="R93">
            <v>820.78648131</v>
          </cell>
          <cell r="S93">
            <v>870.40298425000003</v>
          </cell>
          <cell r="T93">
            <v>780.98791758999994</v>
          </cell>
          <cell r="U93">
            <v>730.76879113999996</v>
          </cell>
          <cell r="V93">
            <v>924.19071998000004</v>
          </cell>
          <cell r="W93">
            <v>764.60157575999995</v>
          </cell>
          <cell r="X93">
            <v>918.51945231000002</v>
          </cell>
          <cell r="Y93">
            <v>706.81696671999998</v>
          </cell>
          <cell r="Z93">
            <v>766.2</v>
          </cell>
          <cell r="AA93">
            <v>791.74355668810585</v>
          </cell>
        </row>
        <row r="94">
          <cell r="P94">
            <v>694.58093342999996</v>
          </cell>
          <cell r="Q94">
            <v>721.73869414000001</v>
          </cell>
          <cell r="R94">
            <v>794.29981318</v>
          </cell>
          <cell r="S94">
            <v>861.94070690000001</v>
          </cell>
          <cell r="T94">
            <v>776.34246129999997</v>
          </cell>
          <cell r="U94">
            <v>726.35629160999997</v>
          </cell>
          <cell r="V94">
            <v>918.36020832000008</v>
          </cell>
          <cell r="W94">
            <v>761.02006017999997</v>
          </cell>
          <cell r="X94">
            <v>913.04258261999996</v>
          </cell>
          <cell r="Y94">
            <v>701.28954444999999</v>
          </cell>
          <cell r="Z94">
            <v>763</v>
          </cell>
        </row>
      </sheetData>
      <sheetData sheetId="5">
        <row r="12">
          <cell r="P12">
            <v>6347.1</v>
          </cell>
          <cell r="Q12">
            <v>5866.4</v>
          </cell>
          <cell r="R12">
            <v>6287.3</v>
          </cell>
          <cell r="S12">
            <v>5482.9</v>
          </cell>
          <cell r="T12">
            <v>6263.3</v>
          </cell>
          <cell r="U12">
            <v>5392</v>
          </cell>
          <cell r="V12">
            <v>5315.5</v>
          </cell>
          <cell r="W12">
            <v>5631.3</v>
          </cell>
          <cell r="X12">
            <v>5465.1</v>
          </cell>
          <cell r="Y12">
            <v>5051.3</v>
          </cell>
          <cell r="Z12">
            <v>5656.9</v>
          </cell>
          <cell r="AA12">
            <v>6266.7</v>
          </cell>
        </row>
        <row r="13">
          <cell r="P13">
            <v>11336.3</v>
          </cell>
          <cell r="Q13">
            <v>11432.6</v>
          </cell>
          <cell r="R13">
            <v>6592.9</v>
          </cell>
          <cell r="S13">
            <v>30794.799999999999</v>
          </cell>
          <cell r="T13">
            <v>12656.5</v>
          </cell>
          <cell r="U13">
            <v>9294.6</v>
          </cell>
          <cell r="V13">
            <v>19286.7</v>
          </cell>
          <cell r="W13">
            <v>12063.2</v>
          </cell>
          <cell r="X13">
            <v>7034.6</v>
          </cell>
          <cell r="Y13">
            <v>11562.4</v>
          </cell>
          <cell r="Z13">
            <v>11648.4</v>
          </cell>
          <cell r="AA13">
            <v>7171.8</v>
          </cell>
        </row>
        <row r="14">
          <cell r="P14">
            <v>4044.1</v>
          </cell>
          <cell r="Q14">
            <v>2100.1999999999998</v>
          </cell>
          <cell r="R14">
            <v>2215.3000000000002</v>
          </cell>
          <cell r="S14">
            <v>3480.7</v>
          </cell>
          <cell r="T14">
            <v>3462.7</v>
          </cell>
          <cell r="U14">
            <v>3799.2</v>
          </cell>
          <cell r="V14">
            <v>4774.3999999999996</v>
          </cell>
          <cell r="W14">
            <v>3831.8</v>
          </cell>
          <cell r="X14">
            <v>3921.2</v>
          </cell>
          <cell r="Y14">
            <v>3683.3</v>
          </cell>
          <cell r="Z14">
            <v>4314.3999999999996</v>
          </cell>
          <cell r="AA14">
            <v>3733.8</v>
          </cell>
        </row>
        <row r="15">
          <cell r="P15">
            <v>75.8</v>
          </cell>
          <cell r="Q15">
            <v>66.3</v>
          </cell>
          <cell r="R15">
            <v>84.3</v>
          </cell>
          <cell r="S15">
            <v>89.5</v>
          </cell>
          <cell r="T15">
            <v>123.8</v>
          </cell>
          <cell r="U15">
            <v>126.1</v>
          </cell>
          <cell r="V15">
            <v>140.1</v>
          </cell>
          <cell r="W15">
            <v>161.6</v>
          </cell>
          <cell r="X15">
            <v>138.5</v>
          </cell>
          <cell r="Y15">
            <v>128</v>
          </cell>
          <cell r="Z15">
            <v>117.5</v>
          </cell>
          <cell r="AA15">
            <v>118.1</v>
          </cell>
        </row>
        <row r="18">
          <cell r="P18">
            <v>116.3</v>
          </cell>
          <cell r="Q18">
            <v>270.7</v>
          </cell>
          <cell r="R18">
            <v>1198.3</v>
          </cell>
          <cell r="S18">
            <v>237.5</v>
          </cell>
          <cell r="T18">
            <v>227.3</v>
          </cell>
          <cell r="U18">
            <v>187.8</v>
          </cell>
          <cell r="V18">
            <v>268.7</v>
          </cell>
          <cell r="W18">
            <v>256.10000000000002</v>
          </cell>
          <cell r="X18">
            <v>1006.8</v>
          </cell>
          <cell r="Y18">
            <v>149.19999999999999</v>
          </cell>
          <cell r="Z18">
            <v>134.6</v>
          </cell>
          <cell r="AA18">
            <v>117.4</v>
          </cell>
        </row>
        <row r="19">
          <cell r="P19">
            <v>248.2</v>
          </cell>
          <cell r="Q19">
            <v>181.9</v>
          </cell>
          <cell r="R19">
            <v>264.8</v>
          </cell>
          <cell r="S19">
            <v>2740.6</v>
          </cell>
          <cell r="T19">
            <v>413</v>
          </cell>
          <cell r="U19">
            <v>393.7</v>
          </cell>
          <cell r="V19">
            <v>658.6</v>
          </cell>
          <cell r="W19">
            <v>238.5</v>
          </cell>
          <cell r="X19">
            <v>198.4</v>
          </cell>
          <cell r="Y19">
            <v>2562.6</v>
          </cell>
          <cell r="Z19">
            <v>288</v>
          </cell>
          <cell r="AA19">
            <v>207.4</v>
          </cell>
        </row>
        <row r="20">
          <cell r="P20">
            <v>515.29999999999995</v>
          </cell>
          <cell r="Q20">
            <v>901.1</v>
          </cell>
          <cell r="R20">
            <v>1133.2</v>
          </cell>
          <cell r="S20">
            <v>1096.5999999999999</v>
          </cell>
          <cell r="T20">
            <v>1191.3</v>
          </cell>
          <cell r="U20">
            <v>1343.4</v>
          </cell>
          <cell r="V20">
            <v>2367.8000000000002</v>
          </cell>
          <cell r="W20">
            <v>1219</v>
          </cell>
          <cell r="X20">
            <v>1427.7</v>
          </cell>
          <cell r="Y20">
            <v>2822.9</v>
          </cell>
          <cell r="Z20">
            <v>1701.8</v>
          </cell>
          <cell r="AA20">
            <v>1347.8</v>
          </cell>
        </row>
        <row r="21">
          <cell r="P21">
            <v>105.3</v>
          </cell>
          <cell r="Q21">
            <v>159.6</v>
          </cell>
          <cell r="R21">
            <v>187.4</v>
          </cell>
          <cell r="S21">
            <v>160.69999999999999</v>
          </cell>
          <cell r="T21">
            <v>163</v>
          </cell>
          <cell r="U21">
            <v>153.1</v>
          </cell>
          <cell r="V21">
            <v>162.30000000000001</v>
          </cell>
          <cell r="W21">
            <v>155.19999999999999</v>
          </cell>
          <cell r="X21">
            <v>167</v>
          </cell>
          <cell r="Y21">
            <v>158.9</v>
          </cell>
          <cell r="Z21">
            <v>168.6</v>
          </cell>
          <cell r="AA21">
            <v>165.8</v>
          </cell>
        </row>
        <row r="22">
          <cell r="P22">
            <v>35.5</v>
          </cell>
          <cell r="Q22">
            <v>64.3</v>
          </cell>
          <cell r="R22">
            <v>99.5</v>
          </cell>
          <cell r="S22">
            <v>77.8</v>
          </cell>
          <cell r="T22">
            <v>103.3</v>
          </cell>
          <cell r="U22">
            <v>83.5</v>
          </cell>
          <cell r="V22">
            <v>147.30000000000001</v>
          </cell>
          <cell r="W22">
            <v>162.30000000000001</v>
          </cell>
          <cell r="X22">
            <v>119.3</v>
          </cell>
          <cell r="Y22">
            <v>137.5</v>
          </cell>
          <cell r="Z22">
            <v>140</v>
          </cell>
          <cell r="AA22">
            <v>137.9</v>
          </cell>
        </row>
        <row r="23">
          <cell r="P23">
            <v>773.8</v>
          </cell>
          <cell r="Q23">
            <v>777.5</v>
          </cell>
          <cell r="R23">
            <v>795.8</v>
          </cell>
          <cell r="S23">
            <v>986.5</v>
          </cell>
          <cell r="T23">
            <v>832</v>
          </cell>
          <cell r="U23">
            <v>802.7</v>
          </cell>
          <cell r="V23">
            <v>1074</v>
          </cell>
          <cell r="W23">
            <v>828</v>
          </cell>
          <cell r="X23">
            <v>909.9</v>
          </cell>
          <cell r="Y23">
            <v>1124.9000000000001</v>
          </cell>
          <cell r="Z23">
            <v>924.6</v>
          </cell>
          <cell r="AA23">
            <v>1401.6</v>
          </cell>
        </row>
        <row r="24">
          <cell r="P24">
            <v>16.2</v>
          </cell>
          <cell r="Q24">
            <v>64.099999999999994</v>
          </cell>
          <cell r="R24">
            <v>106.6</v>
          </cell>
          <cell r="S24">
            <v>114.5</v>
          </cell>
          <cell r="T24">
            <v>183.6</v>
          </cell>
          <cell r="U24">
            <v>101.5</v>
          </cell>
          <cell r="V24">
            <v>58.1</v>
          </cell>
          <cell r="W24">
            <v>77.7</v>
          </cell>
          <cell r="X24">
            <v>58.6</v>
          </cell>
          <cell r="Y24">
            <v>106.6</v>
          </cell>
          <cell r="Z24">
            <v>167.5</v>
          </cell>
          <cell r="AA24">
            <v>662.8</v>
          </cell>
        </row>
        <row r="25">
          <cell r="P25">
            <v>56.1</v>
          </cell>
          <cell r="Q25">
            <v>80.2</v>
          </cell>
          <cell r="R25">
            <v>94.4</v>
          </cell>
          <cell r="S25">
            <v>93.3</v>
          </cell>
          <cell r="T25">
            <v>132.19999999999999</v>
          </cell>
          <cell r="U25">
            <v>141.9</v>
          </cell>
          <cell r="V25">
            <v>208.1</v>
          </cell>
          <cell r="W25">
            <v>178.2</v>
          </cell>
          <cell r="X25">
            <v>219.9</v>
          </cell>
          <cell r="Y25">
            <v>172.6</v>
          </cell>
          <cell r="Z25">
            <v>237.3</v>
          </cell>
          <cell r="AA25">
            <v>235.5</v>
          </cell>
        </row>
        <row r="28">
          <cell r="P28">
            <v>12113.7</v>
          </cell>
          <cell r="Q28">
            <v>9274.2000000000007</v>
          </cell>
          <cell r="R28">
            <v>9410.5</v>
          </cell>
          <cell r="S28">
            <v>11287.9</v>
          </cell>
          <cell r="T28">
            <v>11011.3</v>
          </cell>
          <cell r="U28">
            <v>11301.3</v>
          </cell>
          <cell r="V28">
            <v>11912.6</v>
          </cell>
          <cell r="W28">
            <v>11634.3</v>
          </cell>
          <cell r="X28">
            <v>11841.9</v>
          </cell>
          <cell r="Y28">
            <v>11927.8</v>
          </cell>
          <cell r="Z28">
            <v>11673.1</v>
          </cell>
          <cell r="AA28">
            <v>12790.7</v>
          </cell>
        </row>
        <row r="30">
          <cell r="P30">
            <v>3073.3</v>
          </cell>
          <cell r="Q30">
            <v>3024.6</v>
          </cell>
          <cell r="R30">
            <v>3906</v>
          </cell>
          <cell r="S30">
            <v>3223.3</v>
          </cell>
          <cell r="T30">
            <v>3326.2</v>
          </cell>
          <cell r="U30">
            <v>3294.7</v>
          </cell>
          <cell r="V30">
            <v>4042.6</v>
          </cell>
          <cell r="W30">
            <v>3442.7</v>
          </cell>
          <cell r="X30">
            <v>4389.2</v>
          </cell>
          <cell r="Y30">
            <v>3494.3</v>
          </cell>
          <cell r="Z30">
            <v>3583</v>
          </cell>
          <cell r="AA30">
            <v>4460.2</v>
          </cell>
        </row>
        <row r="31">
          <cell r="P31">
            <v>1429.9</v>
          </cell>
          <cell r="Q31">
            <v>1585.9</v>
          </cell>
          <cell r="R31">
            <v>2115.8000000000002</v>
          </cell>
          <cell r="S31">
            <v>1712.4</v>
          </cell>
          <cell r="T31">
            <v>1853.4</v>
          </cell>
          <cell r="U31">
            <v>1842.8</v>
          </cell>
          <cell r="V31">
            <v>2327.4</v>
          </cell>
          <cell r="W31">
            <v>1925.1</v>
          </cell>
          <cell r="X31">
            <v>2535.3000000000002</v>
          </cell>
          <cell r="Y31">
            <v>2073.4</v>
          </cell>
          <cell r="Z31">
            <v>2308.5</v>
          </cell>
          <cell r="AA31">
            <v>2853</v>
          </cell>
        </row>
        <row r="32">
          <cell r="P32">
            <v>1162.8</v>
          </cell>
          <cell r="Q32">
            <v>509.1</v>
          </cell>
          <cell r="R32">
            <v>752.3</v>
          </cell>
          <cell r="S32">
            <v>891.4</v>
          </cell>
          <cell r="T32">
            <v>864.1</v>
          </cell>
          <cell r="U32">
            <v>415.5</v>
          </cell>
          <cell r="V32">
            <v>429.4</v>
          </cell>
          <cell r="W32">
            <v>645.70000000000005</v>
          </cell>
          <cell r="X32">
            <v>790.9</v>
          </cell>
          <cell r="Y32">
            <v>1031.5999999999999</v>
          </cell>
          <cell r="Z32">
            <v>668.3</v>
          </cell>
          <cell r="AA32">
            <v>989.9</v>
          </cell>
        </row>
        <row r="33">
          <cell r="P33">
            <v>1771.6</v>
          </cell>
          <cell r="Q33">
            <v>1253.5</v>
          </cell>
          <cell r="R33">
            <v>1252.8</v>
          </cell>
          <cell r="S33">
            <v>1449.6</v>
          </cell>
          <cell r="T33">
            <v>1414.8</v>
          </cell>
          <cell r="U33">
            <v>1427.2</v>
          </cell>
          <cell r="V33">
            <v>1497.8</v>
          </cell>
          <cell r="W33">
            <v>1543.1</v>
          </cell>
          <cell r="X33">
            <v>1480</v>
          </cell>
          <cell r="Y33">
            <v>1387.5</v>
          </cell>
          <cell r="Z33">
            <v>1485.7</v>
          </cell>
          <cell r="AA33">
            <v>1394.7</v>
          </cell>
        </row>
        <row r="34">
          <cell r="P34">
            <v>45.5</v>
          </cell>
          <cell r="Q34">
            <v>40.799999999999997</v>
          </cell>
          <cell r="R34">
            <v>39.799999999999997</v>
          </cell>
          <cell r="S34">
            <v>45.3</v>
          </cell>
          <cell r="T34">
            <v>41.6</v>
          </cell>
          <cell r="U34">
            <v>41.5</v>
          </cell>
          <cell r="V34">
            <v>41.8</v>
          </cell>
          <cell r="W34">
            <v>43</v>
          </cell>
          <cell r="X34">
            <v>43.3</v>
          </cell>
          <cell r="Y34">
            <v>44.3</v>
          </cell>
          <cell r="Z34">
            <v>41.1</v>
          </cell>
          <cell r="AA34">
            <v>46.3</v>
          </cell>
        </row>
        <row r="35">
          <cell r="P35">
            <v>670.1</v>
          </cell>
          <cell r="Q35">
            <v>660.3</v>
          </cell>
          <cell r="R35">
            <v>657.5</v>
          </cell>
          <cell r="S35">
            <v>666</v>
          </cell>
          <cell r="T35">
            <v>658.9</v>
          </cell>
          <cell r="U35">
            <v>684.3</v>
          </cell>
          <cell r="V35">
            <v>669.9</v>
          </cell>
          <cell r="W35">
            <v>751.8</v>
          </cell>
          <cell r="X35">
            <v>688.7</v>
          </cell>
          <cell r="Y35">
            <v>686</v>
          </cell>
          <cell r="Z35">
            <v>699.8</v>
          </cell>
          <cell r="AA35">
            <v>688.5</v>
          </cell>
        </row>
        <row r="36">
          <cell r="P36">
            <v>710.6</v>
          </cell>
          <cell r="Q36">
            <v>543.6</v>
          </cell>
          <cell r="R36">
            <v>689.7</v>
          </cell>
          <cell r="S36">
            <v>1065.5</v>
          </cell>
          <cell r="T36">
            <v>667.6</v>
          </cell>
          <cell r="U36">
            <v>672.4</v>
          </cell>
          <cell r="V36">
            <v>757.6</v>
          </cell>
          <cell r="W36">
            <v>687.3</v>
          </cell>
          <cell r="X36">
            <v>698.4</v>
          </cell>
          <cell r="Y36">
            <v>678.3</v>
          </cell>
          <cell r="Z36">
            <v>669.4</v>
          </cell>
          <cell r="AA36">
            <v>655.1</v>
          </cell>
        </row>
        <row r="37">
          <cell r="P37">
            <v>0</v>
          </cell>
          <cell r="Q37">
            <v>3.3</v>
          </cell>
          <cell r="R37">
            <v>0.7</v>
          </cell>
          <cell r="S37">
            <v>0.7</v>
          </cell>
          <cell r="T37">
            <v>0.7</v>
          </cell>
          <cell r="U37">
            <v>0.9</v>
          </cell>
          <cell r="V37">
            <v>0.7</v>
          </cell>
          <cell r="W37">
            <v>0.7</v>
          </cell>
          <cell r="X37">
            <v>4</v>
          </cell>
          <cell r="Y37">
            <v>0.1</v>
          </cell>
          <cell r="Z37">
            <v>0.7</v>
          </cell>
          <cell r="AA37">
            <v>0.7</v>
          </cell>
        </row>
        <row r="39">
          <cell r="P39">
            <v>797.8</v>
          </cell>
          <cell r="Q39">
            <v>1147.8</v>
          </cell>
          <cell r="R39">
            <v>1420.9</v>
          </cell>
          <cell r="S39">
            <v>1145.5</v>
          </cell>
          <cell r="T39">
            <v>1242.5</v>
          </cell>
          <cell r="U39">
            <v>1262.8</v>
          </cell>
          <cell r="V39">
            <v>1267.5999999999999</v>
          </cell>
          <cell r="W39">
            <v>1263</v>
          </cell>
          <cell r="X39">
            <v>1196</v>
          </cell>
          <cell r="Y39">
            <v>1358.5</v>
          </cell>
          <cell r="Z39">
            <v>1398.3</v>
          </cell>
          <cell r="AA39">
            <v>1687.5</v>
          </cell>
        </row>
        <row r="40">
          <cell r="P40">
            <v>781.9</v>
          </cell>
          <cell r="Q40">
            <v>779.4</v>
          </cell>
          <cell r="R40">
            <v>148.6</v>
          </cell>
          <cell r="S40">
            <v>54.8</v>
          </cell>
          <cell r="T40">
            <v>55.3</v>
          </cell>
          <cell r="U40">
            <v>51.2</v>
          </cell>
          <cell r="V40">
            <v>48.8</v>
          </cell>
          <cell r="W40">
            <v>47.7</v>
          </cell>
          <cell r="X40">
            <v>45.1</v>
          </cell>
          <cell r="Y40">
            <v>45</v>
          </cell>
          <cell r="Z40">
            <v>299.10000000000002</v>
          </cell>
          <cell r="AA40">
            <v>634.1</v>
          </cell>
        </row>
        <row r="41">
          <cell r="P41">
            <v>82.2</v>
          </cell>
          <cell r="Q41">
            <v>72.5</v>
          </cell>
          <cell r="R41">
            <v>80.8</v>
          </cell>
          <cell r="S41">
            <v>91.1</v>
          </cell>
          <cell r="T41">
            <v>82.8</v>
          </cell>
          <cell r="U41">
            <v>87.8</v>
          </cell>
          <cell r="V41">
            <v>116.2</v>
          </cell>
          <cell r="W41">
            <v>83.7</v>
          </cell>
          <cell r="X41">
            <v>84.8</v>
          </cell>
          <cell r="Y41">
            <v>84.2</v>
          </cell>
          <cell r="Z41">
            <v>82.2</v>
          </cell>
          <cell r="AA41">
            <v>79</v>
          </cell>
        </row>
        <row r="42">
          <cell r="P42">
            <v>25.7</v>
          </cell>
          <cell r="Q42">
            <v>25.8</v>
          </cell>
          <cell r="R42">
            <v>26.9</v>
          </cell>
          <cell r="S42">
            <v>25.9</v>
          </cell>
          <cell r="T42">
            <v>29.7</v>
          </cell>
          <cell r="U42">
            <v>28</v>
          </cell>
          <cell r="V42">
            <v>40.6</v>
          </cell>
          <cell r="W42">
            <v>40.799999999999997</v>
          </cell>
          <cell r="X42">
            <v>26.1</v>
          </cell>
          <cell r="Y42">
            <v>26.1</v>
          </cell>
          <cell r="Z42">
            <v>25.5</v>
          </cell>
          <cell r="AA42">
            <v>26</v>
          </cell>
        </row>
        <row r="43">
          <cell r="P43">
            <v>37.9</v>
          </cell>
          <cell r="Q43">
            <v>44</v>
          </cell>
          <cell r="R43">
            <v>45.2</v>
          </cell>
          <cell r="S43">
            <v>54.6</v>
          </cell>
          <cell r="T43">
            <v>55.1</v>
          </cell>
          <cell r="U43">
            <v>49.3</v>
          </cell>
          <cell r="V43">
            <v>66.400000000000006</v>
          </cell>
          <cell r="W43">
            <v>482.3</v>
          </cell>
          <cell r="X43">
            <v>185.7</v>
          </cell>
          <cell r="Y43">
            <v>204.4</v>
          </cell>
          <cell r="Z43">
            <v>88.2</v>
          </cell>
          <cell r="AA43">
            <v>186.4</v>
          </cell>
        </row>
        <row r="45">
          <cell r="P45">
            <v>356.8</v>
          </cell>
          <cell r="Q45">
            <v>322.3</v>
          </cell>
          <cell r="R45">
            <v>287.10000000000002</v>
          </cell>
          <cell r="S45">
            <v>415.3</v>
          </cell>
          <cell r="T45">
            <v>422.6</v>
          </cell>
          <cell r="U45">
            <v>498.7</v>
          </cell>
          <cell r="V45">
            <v>552.9</v>
          </cell>
          <cell r="W45">
            <v>679.9</v>
          </cell>
          <cell r="X45">
            <v>625.29999999999995</v>
          </cell>
          <cell r="Y45">
            <v>467.4</v>
          </cell>
          <cell r="Z45">
            <v>603.5</v>
          </cell>
          <cell r="AA45">
            <v>638.29999999999995</v>
          </cell>
        </row>
        <row r="46">
          <cell r="P46">
            <v>0.1</v>
          </cell>
          <cell r="Q46">
            <v>0.3</v>
          </cell>
          <cell r="R46">
            <v>0.2</v>
          </cell>
          <cell r="S46">
            <v>0.2</v>
          </cell>
          <cell r="T46">
            <v>1.2</v>
          </cell>
          <cell r="U46">
            <v>0.4</v>
          </cell>
          <cell r="V46">
            <v>0.1</v>
          </cell>
          <cell r="W46">
            <v>0.5</v>
          </cell>
          <cell r="X46">
            <v>0.2</v>
          </cell>
          <cell r="Y46">
            <v>0.2</v>
          </cell>
          <cell r="Z46">
            <v>0.1</v>
          </cell>
          <cell r="AA46">
            <v>0.1</v>
          </cell>
        </row>
        <row r="47">
          <cell r="P47">
            <v>56.4</v>
          </cell>
          <cell r="Q47">
            <v>83.9</v>
          </cell>
          <cell r="R47">
            <v>101.7</v>
          </cell>
          <cell r="S47">
            <v>81.3</v>
          </cell>
          <cell r="T47">
            <v>91.5</v>
          </cell>
          <cell r="U47">
            <v>92.8</v>
          </cell>
          <cell r="V47">
            <v>91.4</v>
          </cell>
          <cell r="W47">
            <v>92.9</v>
          </cell>
          <cell r="X47">
            <v>89.9</v>
          </cell>
          <cell r="Y47">
            <v>96.1</v>
          </cell>
          <cell r="Z47">
            <v>103.4</v>
          </cell>
          <cell r="AA47">
            <v>120.4</v>
          </cell>
        </row>
        <row r="48">
          <cell r="P48">
            <v>0</v>
          </cell>
          <cell r="Q48">
            <v>0.2</v>
          </cell>
          <cell r="R48">
            <v>0.1</v>
          </cell>
          <cell r="S48">
            <v>0</v>
          </cell>
          <cell r="T48">
            <v>0.1</v>
          </cell>
          <cell r="U48">
            <v>0.1</v>
          </cell>
          <cell r="V48">
            <v>0.3</v>
          </cell>
          <cell r="W48">
            <v>0.2</v>
          </cell>
          <cell r="X48">
            <v>0.1</v>
          </cell>
          <cell r="Y48">
            <v>0.4</v>
          </cell>
          <cell r="Z48">
            <v>0.1</v>
          </cell>
          <cell r="AA48">
            <v>0.1</v>
          </cell>
        </row>
        <row r="51">
          <cell r="P51">
            <v>0.1</v>
          </cell>
          <cell r="Q51">
            <v>0.1</v>
          </cell>
          <cell r="R51">
            <v>1.4</v>
          </cell>
          <cell r="S51">
            <v>0</v>
          </cell>
          <cell r="T51">
            <v>0</v>
          </cell>
          <cell r="U51">
            <v>0.1</v>
          </cell>
          <cell r="V51">
            <v>1.9</v>
          </cell>
          <cell r="W51">
            <v>0.1</v>
          </cell>
          <cell r="X51">
            <v>0.1</v>
          </cell>
          <cell r="Y51">
            <v>1.2</v>
          </cell>
          <cell r="Z51">
            <v>0</v>
          </cell>
          <cell r="AA51">
            <v>0.1</v>
          </cell>
        </row>
        <row r="52"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4">
          <cell r="P54">
            <v>184.5</v>
          </cell>
          <cell r="Q54">
            <v>175.3</v>
          </cell>
          <cell r="R54">
            <v>198.8</v>
          </cell>
          <cell r="S54">
            <v>333.5</v>
          </cell>
          <cell r="T54">
            <v>334.3</v>
          </cell>
          <cell r="U54">
            <v>331.2</v>
          </cell>
          <cell r="V54">
            <v>319.60000000000002</v>
          </cell>
          <cell r="W54">
            <v>296.2</v>
          </cell>
          <cell r="X54">
            <v>275.39999999999998</v>
          </cell>
          <cell r="Y54">
            <v>290.39999999999998</v>
          </cell>
          <cell r="Z54">
            <v>341.1</v>
          </cell>
          <cell r="AA54">
            <v>360.7</v>
          </cell>
        </row>
        <row r="55">
          <cell r="P55">
            <v>1.6</v>
          </cell>
          <cell r="Q55">
            <v>2.5</v>
          </cell>
          <cell r="R55">
            <v>2.8</v>
          </cell>
          <cell r="S55">
            <v>2.6</v>
          </cell>
          <cell r="T55">
            <v>2.6</v>
          </cell>
          <cell r="U55">
            <v>2.8</v>
          </cell>
          <cell r="V55">
            <v>2.6</v>
          </cell>
          <cell r="W55">
            <v>2.6</v>
          </cell>
          <cell r="X55">
            <v>2.8</v>
          </cell>
          <cell r="Y55">
            <v>2.6</v>
          </cell>
          <cell r="Z55">
            <v>2.7</v>
          </cell>
          <cell r="AA55">
            <v>2.2999999999999998</v>
          </cell>
        </row>
        <row r="56">
          <cell r="P56">
            <v>3.7</v>
          </cell>
          <cell r="Q56">
            <v>4</v>
          </cell>
          <cell r="R56">
            <v>5.3</v>
          </cell>
          <cell r="S56">
            <v>4.4000000000000004</v>
          </cell>
          <cell r="T56">
            <v>5</v>
          </cell>
          <cell r="U56">
            <v>4.5</v>
          </cell>
          <cell r="V56">
            <v>4.2</v>
          </cell>
          <cell r="W56">
            <v>4.4000000000000004</v>
          </cell>
          <cell r="X56">
            <v>4.0999999999999996</v>
          </cell>
          <cell r="Y56">
            <v>4.2</v>
          </cell>
          <cell r="Z56">
            <v>4.2</v>
          </cell>
          <cell r="AA56">
            <v>3.8</v>
          </cell>
        </row>
        <row r="60">
          <cell r="P60">
            <v>336.7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5402.9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P61">
            <v>0.1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P62">
            <v>35.299999999999997</v>
          </cell>
          <cell r="Q62">
            <v>29.1</v>
          </cell>
          <cell r="R62">
            <v>20.8</v>
          </cell>
          <cell r="S62">
            <v>20.3</v>
          </cell>
          <cell r="T62">
            <v>21</v>
          </cell>
          <cell r="U62">
            <v>17.7</v>
          </cell>
          <cell r="V62">
            <v>90.4</v>
          </cell>
          <cell r="W62">
            <v>64.7</v>
          </cell>
          <cell r="X62">
            <v>20.5</v>
          </cell>
          <cell r="Y62">
            <v>32.200000000000003</v>
          </cell>
          <cell r="Z62">
            <v>17.600000000000001</v>
          </cell>
          <cell r="AA62">
            <v>61.9</v>
          </cell>
        </row>
        <row r="63">
          <cell r="P63">
            <v>701.5</v>
          </cell>
          <cell r="Q63">
            <v>725.8</v>
          </cell>
          <cell r="R63">
            <v>820.8</v>
          </cell>
          <cell r="S63">
            <v>870.4</v>
          </cell>
          <cell r="T63">
            <v>781</v>
          </cell>
          <cell r="U63">
            <v>730.8</v>
          </cell>
          <cell r="V63">
            <v>924.2</v>
          </cell>
          <cell r="W63">
            <v>764.6</v>
          </cell>
          <cell r="X63">
            <v>918.5</v>
          </cell>
          <cell r="Y63">
            <v>706.8</v>
          </cell>
          <cell r="Z63">
            <v>789</v>
          </cell>
          <cell r="AA63">
            <v>994</v>
          </cell>
        </row>
        <row r="64">
          <cell r="P64">
            <v>694.6</v>
          </cell>
          <cell r="Q64">
            <v>721.7</v>
          </cell>
          <cell r="R64">
            <v>794.3</v>
          </cell>
          <cell r="S64">
            <v>861.9</v>
          </cell>
          <cell r="T64">
            <v>776.3</v>
          </cell>
          <cell r="U64">
            <v>726.4</v>
          </cell>
          <cell r="V64">
            <v>918.4</v>
          </cell>
          <cell r="W64">
            <v>761</v>
          </cell>
          <cell r="X64">
            <v>913</v>
          </cell>
          <cell r="Y64">
            <v>701.3</v>
          </cell>
          <cell r="Z64">
            <v>779</v>
          </cell>
          <cell r="AA64">
            <v>989.9</v>
          </cell>
        </row>
        <row r="65"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I (EST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878"/>
  <sheetViews>
    <sheetView showGridLines="0" topLeftCell="Q49" zoomScale="106" zoomScaleNormal="106" workbookViewId="0">
      <selection activeCell="AD73" sqref="AD73"/>
    </sheetView>
  </sheetViews>
  <sheetFormatPr baseColWidth="10" defaultColWidth="11.42578125" defaultRowHeight="12.75"/>
  <cols>
    <col min="1" max="1" width="0.85546875" customWidth="1"/>
    <col min="2" max="2" width="75" customWidth="1"/>
    <col min="3" max="13" width="10.7109375" customWidth="1"/>
    <col min="14" max="14" width="10.85546875" customWidth="1"/>
    <col min="15" max="27" width="11" style="121" customWidth="1"/>
    <col min="28" max="29" width="11" customWidth="1"/>
    <col min="30" max="30" width="8.7109375" customWidth="1"/>
  </cols>
  <sheetData>
    <row r="1" spans="2:30" ht="7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</row>
    <row r="2" spans="2:30" ht="17.25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</row>
    <row r="3" spans="2:30" ht="1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6"/>
      <c r="AD3" s="6"/>
    </row>
    <row r="4" spans="2:30" ht="18" customHeight="1">
      <c r="B4" s="125" t="s">
        <v>1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</row>
    <row r="5" spans="2:30" ht="15.75" customHeight="1">
      <c r="B5" s="126" t="s">
        <v>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</row>
    <row r="6" spans="2:30" ht="16.5">
      <c r="B6" s="126" t="s">
        <v>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</row>
    <row r="7" spans="2:30" ht="20.25" customHeight="1">
      <c r="B7" s="127" t="s">
        <v>4</v>
      </c>
      <c r="C7" s="129">
        <v>2020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27">
        <v>2020</v>
      </c>
      <c r="P7" s="129">
        <v>2021</v>
      </c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27">
        <v>2021</v>
      </c>
      <c r="AC7" s="132" t="s">
        <v>5</v>
      </c>
      <c r="AD7" s="133"/>
    </row>
    <row r="8" spans="2:30" ht="19.5" customHeight="1" thickBot="1">
      <c r="B8" s="128"/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128"/>
      <c r="P8" s="8" t="s">
        <v>6</v>
      </c>
      <c r="Q8" s="8" t="s">
        <v>7</v>
      </c>
      <c r="R8" s="8" t="s">
        <v>8</v>
      </c>
      <c r="S8" s="8" t="s">
        <v>9</v>
      </c>
      <c r="T8" s="8" t="s">
        <v>10</v>
      </c>
      <c r="U8" s="8" t="s">
        <v>11</v>
      </c>
      <c r="V8" s="8" t="s">
        <v>12</v>
      </c>
      <c r="W8" s="8" t="s">
        <v>13</v>
      </c>
      <c r="X8" s="8" t="s">
        <v>14</v>
      </c>
      <c r="Y8" s="8" t="s">
        <v>15</v>
      </c>
      <c r="Z8" s="8" t="s">
        <v>16</v>
      </c>
      <c r="AA8" s="8" t="s">
        <v>17</v>
      </c>
      <c r="AB8" s="131"/>
      <c r="AC8" s="7" t="s">
        <v>18</v>
      </c>
      <c r="AD8" s="9" t="s">
        <v>19</v>
      </c>
    </row>
    <row r="9" spans="2:30" ht="18" customHeight="1" thickTop="1">
      <c r="B9" s="10" t="s">
        <v>20</v>
      </c>
      <c r="C9" s="11">
        <f t="shared" ref="C9:AA9" si="0">+C10+C49+C57</f>
        <v>48861.822465539997</v>
      </c>
      <c r="D9" s="11">
        <f t="shared" si="0"/>
        <v>37262.273384510001</v>
      </c>
      <c r="E9" s="11">
        <f t="shared" si="0"/>
        <v>32417.119193899998</v>
      </c>
      <c r="F9" s="11">
        <f t="shared" si="0"/>
        <v>26721.299999999996</v>
      </c>
      <c r="G9" s="12">
        <f t="shared" si="0"/>
        <v>25778.400000000001</v>
      </c>
      <c r="H9" s="12">
        <f t="shared" si="0"/>
        <v>30197.796992890002</v>
      </c>
      <c r="I9" s="12">
        <f t="shared" si="0"/>
        <v>41772.071661119997</v>
      </c>
      <c r="J9" s="12">
        <f t="shared" si="0"/>
        <v>37428.500000000007</v>
      </c>
      <c r="K9" s="12">
        <f t="shared" si="0"/>
        <v>35923.089365219996</v>
      </c>
      <c r="L9" s="12">
        <f t="shared" si="0"/>
        <v>48959.022221960004</v>
      </c>
      <c r="M9" s="12">
        <f t="shared" si="0"/>
        <v>36329.133931670003</v>
      </c>
      <c r="N9" s="12">
        <f t="shared" si="0"/>
        <v>41058.5</v>
      </c>
      <c r="O9" s="12">
        <f t="shared" si="0"/>
        <v>442709.0292168099</v>
      </c>
      <c r="P9" s="13">
        <f t="shared" si="0"/>
        <v>48049.8</v>
      </c>
      <c r="Q9" s="13">
        <f t="shared" si="0"/>
        <v>42273.200000000004</v>
      </c>
      <c r="R9" s="13">
        <f t="shared" si="0"/>
        <v>41046.300000000003</v>
      </c>
      <c r="S9" s="13">
        <f t="shared" si="0"/>
        <v>68797.399999999994</v>
      </c>
      <c r="T9" s="13">
        <f t="shared" si="0"/>
        <v>48715.3</v>
      </c>
      <c r="U9" s="13">
        <f t="shared" si="0"/>
        <v>50061.2</v>
      </c>
      <c r="V9" s="13">
        <f t="shared" si="0"/>
        <v>59668.600000000006</v>
      </c>
      <c r="W9" s="13">
        <f t="shared" si="0"/>
        <v>49300.2</v>
      </c>
      <c r="X9" s="13">
        <f t="shared" si="0"/>
        <v>46613.299999999996</v>
      </c>
      <c r="Y9" s="13">
        <f t="shared" si="0"/>
        <v>52303.200000000004</v>
      </c>
      <c r="Z9" s="13">
        <f t="shared" si="0"/>
        <v>50384.2</v>
      </c>
      <c r="AA9" s="13">
        <f t="shared" si="0"/>
        <v>50240.4</v>
      </c>
      <c r="AB9" s="14">
        <f>+AB10+AB49+AB57</f>
        <v>607453.09999999986</v>
      </c>
      <c r="AC9" s="15">
        <f t="shared" ref="AC9:AC66" si="1">+AB9-O9</f>
        <v>164744.07078318996</v>
      </c>
      <c r="AD9" s="15">
        <f t="shared" ref="AD9:AD47" si="2">+AC9/O9*100</f>
        <v>37.21271984776012</v>
      </c>
    </row>
    <row r="10" spans="2:30" ht="18" customHeight="1">
      <c r="B10" s="16" t="s">
        <v>21</v>
      </c>
      <c r="C10" s="17">
        <f t="shared" ref="C10:AB10" si="3">+C11+C16+C26+C44+C47+C48</f>
        <v>47548.922465539996</v>
      </c>
      <c r="D10" s="17">
        <f t="shared" si="3"/>
        <v>35884.773384510001</v>
      </c>
      <c r="E10" s="17">
        <f t="shared" si="3"/>
        <v>31113.2191939</v>
      </c>
      <c r="F10" s="17">
        <f t="shared" si="3"/>
        <v>25748.299999999996</v>
      </c>
      <c r="G10" s="18">
        <f t="shared" si="3"/>
        <v>24980.7</v>
      </c>
      <c r="H10" s="18">
        <f t="shared" si="3"/>
        <v>29301.396992890001</v>
      </c>
      <c r="I10" s="18">
        <f t="shared" si="3"/>
        <v>40618.871661119992</v>
      </c>
      <c r="J10" s="18">
        <f t="shared" si="3"/>
        <v>36464.600000000006</v>
      </c>
      <c r="K10" s="18">
        <f t="shared" si="3"/>
        <v>34836.889365219991</v>
      </c>
      <c r="L10" s="18">
        <f t="shared" si="3"/>
        <v>44851.622221960002</v>
      </c>
      <c r="M10" s="18">
        <f t="shared" si="3"/>
        <v>35088.033931670005</v>
      </c>
      <c r="N10" s="18">
        <f t="shared" si="3"/>
        <v>39497.4</v>
      </c>
      <c r="O10" s="18">
        <f t="shared" si="3"/>
        <v>425934.72921680991</v>
      </c>
      <c r="P10" s="19">
        <f t="shared" si="3"/>
        <v>46786.3</v>
      </c>
      <c r="Q10" s="19">
        <f t="shared" si="3"/>
        <v>41336.400000000001</v>
      </c>
      <c r="R10" s="19">
        <f t="shared" si="3"/>
        <v>39996.400000000001</v>
      </c>
      <c r="S10" s="19">
        <f t="shared" si="3"/>
        <v>67566.2</v>
      </c>
      <c r="T10" s="19">
        <f t="shared" si="3"/>
        <v>47571.4</v>
      </c>
      <c r="U10" s="19">
        <f t="shared" si="3"/>
        <v>43571.199999999997</v>
      </c>
      <c r="V10" s="19">
        <f t="shared" si="3"/>
        <v>58325.700000000004</v>
      </c>
      <c r="W10" s="19">
        <f t="shared" si="3"/>
        <v>48167.599999999991</v>
      </c>
      <c r="X10" s="19">
        <f t="shared" si="3"/>
        <v>45391.899999999994</v>
      </c>
      <c r="Y10" s="19">
        <f t="shared" si="3"/>
        <v>51265.8</v>
      </c>
      <c r="Z10" s="19">
        <f t="shared" si="3"/>
        <v>49229.599999999999</v>
      </c>
      <c r="AA10" s="19">
        <f t="shared" si="3"/>
        <v>48817.599999999999</v>
      </c>
      <c r="AB10" s="20">
        <f t="shared" si="3"/>
        <v>588026.09999999986</v>
      </c>
      <c r="AC10" s="17">
        <f t="shared" si="1"/>
        <v>162091.37078318995</v>
      </c>
      <c r="AD10" s="20">
        <f t="shared" si="2"/>
        <v>38.055448326844925</v>
      </c>
    </row>
    <row r="11" spans="2:30" ht="18" customHeight="1">
      <c r="B11" s="16" t="s">
        <v>22</v>
      </c>
      <c r="C11" s="21">
        <f t="shared" ref="C11:AB11" si="4">SUM(C12:C15)</f>
        <v>20896.599999999999</v>
      </c>
      <c r="D11" s="21">
        <f t="shared" ref="D11:M11" si="5">SUM(D12:D15)</f>
        <v>14072.900000000001</v>
      </c>
      <c r="E11" s="21">
        <f t="shared" si="5"/>
        <v>13646.400000000001</v>
      </c>
      <c r="F11" s="21">
        <f t="shared" si="5"/>
        <v>16420.599999999999</v>
      </c>
      <c r="G11" s="22">
        <f t="shared" si="5"/>
        <v>11041.7</v>
      </c>
      <c r="H11" s="22">
        <f t="shared" si="5"/>
        <v>10874.6</v>
      </c>
      <c r="I11" s="22">
        <f t="shared" si="5"/>
        <v>20089.699999999997</v>
      </c>
      <c r="J11" s="22">
        <f t="shared" si="5"/>
        <v>15607.4</v>
      </c>
      <c r="K11" s="22">
        <f t="shared" si="5"/>
        <v>14881.4</v>
      </c>
      <c r="L11" s="22">
        <f t="shared" si="5"/>
        <v>22029.899999999998</v>
      </c>
      <c r="M11" s="22">
        <f t="shared" si="5"/>
        <v>13297.800000000001</v>
      </c>
      <c r="N11" s="22">
        <f t="shared" si="4"/>
        <v>15627.2</v>
      </c>
      <c r="O11" s="22">
        <f t="shared" si="4"/>
        <v>188486.19999999995</v>
      </c>
      <c r="P11" s="23">
        <f t="shared" si="4"/>
        <v>21803.3</v>
      </c>
      <c r="Q11" s="23">
        <f t="shared" ref="Q11:Z11" si="6">SUM(Q12:Q15)</f>
        <v>19465.5</v>
      </c>
      <c r="R11" s="23">
        <f t="shared" si="6"/>
        <v>15179.8</v>
      </c>
      <c r="S11" s="23">
        <f t="shared" si="6"/>
        <v>39847.899999999994</v>
      </c>
      <c r="T11" s="23">
        <f t="shared" si="6"/>
        <v>22506.3</v>
      </c>
      <c r="U11" s="23">
        <f t="shared" si="6"/>
        <v>18611.899999999998</v>
      </c>
      <c r="V11" s="23">
        <f t="shared" si="6"/>
        <v>29516.699999999997</v>
      </c>
      <c r="W11" s="23">
        <f t="shared" si="6"/>
        <v>21687.899999999998</v>
      </c>
      <c r="X11" s="23">
        <f t="shared" si="6"/>
        <v>16559.400000000001</v>
      </c>
      <c r="Y11" s="23">
        <f t="shared" si="6"/>
        <v>20425</v>
      </c>
      <c r="Z11" s="23">
        <f t="shared" si="6"/>
        <v>21737.199999999997</v>
      </c>
      <c r="AA11" s="23">
        <f t="shared" si="4"/>
        <v>17290.399999999998</v>
      </c>
      <c r="AB11" s="24">
        <f t="shared" si="4"/>
        <v>264631.29999999993</v>
      </c>
      <c r="AC11" s="21">
        <f t="shared" si="1"/>
        <v>76145.099999999977</v>
      </c>
      <c r="AD11" s="24">
        <f t="shared" si="2"/>
        <v>40.398236051233454</v>
      </c>
    </row>
    <row r="12" spans="2:30" ht="18" customHeight="1">
      <c r="B12" s="25" t="s">
        <v>23</v>
      </c>
      <c r="C12" s="26">
        <f>+[2]PP!C11</f>
        <v>6857</v>
      </c>
      <c r="D12" s="26">
        <f>+[2]PP!D11</f>
        <v>5532.7</v>
      </c>
      <c r="E12" s="26">
        <f>+[2]PP!E11</f>
        <v>4956.6000000000004</v>
      </c>
      <c r="F12" s="26">
        <f>+[2]PP!F11</f>
        <v>4725.8999999999996</v>
      </c>
      <c r="G12" s="27">
        <f>+[2]PP!G11</f>
        <v>4520.2</v>
      </c>
      <c r="H12" s="27">
        <f>+[2]PP!H11</f>
        <v>4102.1000000000004</v>
      </c>
      <c r="I12" s="27">
        <f>+[2]PP!I11</f>
        <v>4181.7</v>
      </c>
      <c r="J12" s="27">
        <f>+[2]PP!J11</f>
        <v>5375.9</v>
      </c>
      <c r="K12" s="27">
        <f>+[2]PP!K11</f>
        <v>4394</v>
      </c>
      <c r="L12" s="27">
        <f>+[2]PP!L11</f>
        <v>4453.8</v>
      </c>
      <c r="M12" s="27">
        <f>+[2]PP!M11</f>
        <v>4521.3</v>
      </c>
      <c r="N12" s="27">
        <f>+[2]PP!N11</f>
        <v>5125.7</v>
      </c>
      <c r="O12" s="27">
        <f>SUM(C12:N12)</f>
        <v>58746.900000000009</v>
      </c>
      <c r="P12" s="28">
        <f>+[2]PP!P11</f>
        <v>6347.1</v>
      </c>
      <c r="Q12" s="28">
        <f>+[2]PP!Q11</f>
        <v>5866.4</v>
      </c>
      <c r="R12" s="28">
        <f>+[2]PP!R11</f>
        <v>6287.3</v>
      </c>
      <c r="S12" s="28">
        <f>+[2]PP!S11</f>
        <v>5482.9</v>
      </c>
      <c r="T12" s="28">
        <f>+[2]PP!T11</f>
        <v>6263.3</v>
      </c>
      <c r="U12" s="28">
        <f>+[2]PP!U11</f>
        <v>5392</v>
      </c>
      <c r="V12" s="28">
        <f>+[2]PP!V11</f>
        <v>5315.5</v>
      </c>
      <c r="W12" s="28">
        <f>+[2]PP!W11</f>
        <v>5631.3</v>
      </c>
      <c r="X12" s="28">
        <f>+[2]PP!X11</f>
        <v>5465.1</v>
      </c>
      <c r="Y12" s="28">
        <f>+[2]PP!Y11</f>
        <v>5051.3</v>
      </c>
      <c r="Z12" s="28">
        <f>+[2]PP!Z11</f>
        <v>5656.9</v>
      </c>
      <c r="AA12" s="28">
        <f>+[2]PP!AA11</f>
        <v>6266.7</v>
      </c>
      <c r="AB12" s="29">
        <f>SUM(P12:AA12)</f>
        <v>69025.8</v>
      </c>
      <c r="AC12" s="26">
        <f t="shared" si="1"/>
        <v>10278.899999999994</v>
      </c>
      <c r="AD12" s="29">
        <f t="shared" si="2"/>
        <v>17.496923241907218</v>
      </c>
    </row>
    <row r="13" spans="2:30" ht="18" customHeight="1">
      <c r="B13" s="25" t="s">
        <v>24</v>
      </c>
      <c r="C13" s="26">
        <f>+[2]PP!C12</f>
        <v>10045.5</v>
      </c>
      <c r="D13" s="26">
        <f>+[2]PP!D12</f>
        <v>5947.3</v>
      </c>
      <c r="E13" s="26">
        <f>+[2]PP!E12</f>
        <v>5901.5</v>
      </c>
      <c r="F13" s="26">
        <f>+[2]PP!F12</f>
        <v>9248.7000000000007</v>
      </c>
      <c r="G13" s="27">
        <f>+[2]PP!G12</f>
        <v>3614.5</v>
      </c>
      <c r="H13" s="27">
        <f>+[2]PP!H12</f>
        <v>4255.8999999999996</v>
      </c>
      <c r="I13" s="27">
        <f>+[2]PP!I12</f>
        <v>12123.4</v>
      </c>
      <c r="J13" s="27">
        <f>+[2]PP!J12</f>
        <v>7215.7</v>
      </c>
      <c r="K13" s="27">
        <f>+[2]PP!K12</f>
        <v>8327.9</v>
      </c>
      <c r="L13" s="27">
        <f>+[2]PP!L12</f>
        <v>11666</v>
      </c>
      <c r="M13" s="27">
        <f>+[2]PP!M12</f>
        <v>6027.9</v>
      </c>
      <c r="N13" s="27">
        <f>+[2]PP!N12</f>
        <v>6068.1</v>
      </c>
      <c r="O13" s="27">
        <f>SUM(C13:N13)</f>
        <v>90442.4</v>
      </c>
      <c r="P13" s="28">
        <f>+[2]PP!P12</f>
        <v>11336.3</v>
      </c>
      <c r="Q13" s="28">
        <f>+[2]PP!Q12</f>
        <v>11432.6</v>
      </c>
      <c r="R13" s="28">
        <f>+[2]PP!R12</f>
        <v>6592.9</v>
      </c>
      <c r="S13" s="28">
        <f>+[2]PP!S12</f>
        <v>30794.799999999999</v>
      </c>
      <c r="T13" s="28">
        <f>+[2]PP!T12</f>
        <v>12656.5</v>
      </c>
      <c r="U13" s="28">
        <f>+[2]PP!U12</f>
        <v>9294.6</v>
      </c>
      <c r="V13" s="28">
        <f>+[2]PP!V12</f>
        <v>19286.7</v>
      </c>
      <c r="W13" s="28">
        <f>+[2]PP!W12</f>
        <v>12063.2</v>
      </c>
      <c r="X13" s="28">
        <f>+[2]PP!X12</f>
        <v>7034.6</v>
      </c>
      <c r="Y13" s="28">
        <f>+[2]PP!Y12</f>
        <v>11562.4</v>
      </c>
      <c r="Z13" s="28">
        <f>+[2]PP!Z12</f>
        <v>11648.4</v>
      </c>
      <c r="AA13" s="28">
        <f>+[2]PP!AA12</f>
        <v>7171.8</v>
      </c>
      <c r="AB13" s="29">
        <f>SUM(P13:AA13)</f>
        <v>150874.79999999999</v>
      </c>
      <c r="AC13" s="26">
        <f t="shared" si="1"/>
        <v>60432.399999999994</v>
      </c>
      <c r="AD13" s="29">
        <f t="shared" si="2"/>
        <v>66.818660274384584</v>
      </c>
    </row>
    <row r="14" spans="2:30" ht="18" customHeight="1">
      <c r="B14" s="25" t="s">
        <v>25</v>
      </c>
      <c r="C14" s="26">
        <f>+[2]PP!C13</f>
        <v>3790.6</v>
      </c>
      <c r="D14" s="26">
        <f>+[2]PP!D13</f>
        <v>2473.6999999999998</v>
      </c>
      <c r="E14" s="26">
        <f>+[2]PP!E13</f>
        <v>2716.1</v>
      </c>
      <c r="F14" s="26">
        <f>+[2]PP!F13</f>
        <v>2401.6999999999998</v>
      </c>
      <c r="G14" s="27">
        <f>+[2]PP!G13</f>
        <v>2860.3</v>
      </c>
      <c r="H14" s="27">
        <f>+[2]PP!H13</f>
        <v>2447.1</v>
      </c>
      <c r="I14" s="27">
        <f>+[2]PP!I13</f>
        <v>3675.5</v>
      </c>
      <c r="J14" s="27">
        <f>+[2]PP!J13</f>
        <v>2939.6</v>
      </c>
      <c r="K14" s="27">
        <f>+[2]PP!K13</f>
        <v>2081.5</v>
      </c>
      <c r="L14" s="27">
        <f>+[2]PP!L13</f>
        <v>5821.4</v>
      </c>
      <c r="M14" s="27">
        <f>+[2]PP!M13</f>
        <v>2663.4</v>
      </c>
      <c r="N14" s="27">
        <f>+[2]PP!N13</f>
        <v>4149.7</v>
      </c>
      <c r="O14" s="27">
        <f>SUM(C14:N14)</f>
        <v>38020.599999999991</v>
      </c>
      <c r="P14" s="28">
        <f>+[2]PP!P13</f>
        <v>4044.1</v>
      </c>
      <c r="Q14" s="28">
        <f>+[2]PP!Q13</f>
        <v>2100.1999999999998</v>
      </c>
      <c r="R14" s="28">
        <f>+[2]PP!R13</f>
        <v>2215.3000000000002</v>
      </c>
      <c r="S14" s="28">
        <f>+[2]PP!S13</f>
        <v>3480.7</v>
      </c>
      <c r="T14" s="28">
        <f>+[2]PP!T13</f>
        <v>3462.7</v>
      </c>
      <c r="U14" s="28">
        <f>+[2]PP!U13</f>
        <v>3799.2</v>
      </c>
      <c r="V14" s="28">
        <f>+[2]PP!V13</f>
        <v>4774.3999999999996</v>
      </c>
      <c r="W14" s="28">
        <f>+[2]PP!W13</f>
        <v>3831.8</v>
      </c>
      <c r="X14" s="28">
        <f>+[2]PP!X13</f>
        <v>3921.2</v>
      </c>
      <c r="Y14" s="28">
        <f>+[2]PP!Y13</f>
        <v>3683.3</v>
      </c>
      <c r="Z14" s="28">
        <f>+[2]PP!Z13</f>
        <v>4314.3999999999996</v>
      </c>
      <c r="AA14" s="28">
        <f>+[2]PP!AA13</f>
        <v>3733.8</v>
      </c>
      <c r="AB14" s="29">
        <f>SUM(P14:AA14)</f>
        <v>43361.100000000006</v>
      </c>
      <c r="AC14" s="26">
        <f t="shared" si="1"/>
        <v>5340.5000000000146</v>
      </c>
      <c r="AD14" s="29">
        <f t="shared" si="2"/>
        <v>14.046332777494348</v>
      </c>
    </row>
    <row r="15" spans="2:30" ht="18" customHeight="1">
      <c r="B15" s="25" t="s">
        <v>26</v>
      </c>
      <c r="C15" s="26">
        <f>+[2]PP!C14</f>
        <v>203.5</v>
      </c>
      <c r="D15" s="26">
        <f>+[2]PP!D14</f>
        <v>119.2</v>
      </c>
      <c r="E15" s="26">
        <f>+[2]PP!E14</f>
        <v>72.2</v>
      </c>
      <c r="F15" s="26">
        <f>+[2]PP!F14</f>
        <v>44.3</v>
      </c>
      <c r="G15" s="27">
        <f>+[2]PP!G14</f>
        <v>46.7</v>
      </c>
      <c r="H15" s="27">
        <f>+[2]PP!H14</f>
        <v>69.5</v>
      </c>
      <c r="I15" s="27">
        <f>+[2]PP!I14</f>
        <v>109.1</v>
      </c>
      <c r="J15" s="27">
        <f>+[2]PP!J14</f>
        <v>76.2</v>
      </c>
      <c r="K15" s="27">
        <f>+[2]PP!K14</f>
        <v>78</v>
      </c>
      <c r="L15" s="27">
        <f>+[2]PP!L14</f>
        <v>88.7</v>
      </c>
      <c r="M15" s="27">
        <f>+[2]PP!M14</f>
        <v>85.2</v>
      </c>
      <c r="N15" s="27">
        <f>+[2]PP!N14</f>
        <v>283.7</v>
      </c>
      <c r="O15" s="27">
        <f>SUM(C15:N15)</f>
        <v>1276.3000000000002</v>
      </c>
      <c r="P15" s="28">
        <f>+[2]PP!P14</f>
        <v>75.8</v>
      </c>
      <c r="Q15" s="28">
        <f>+[2]PP!Q14</f>
        <v>66.3</v>
      </c>
      <c r="R15" s="28">
        <f>+[2]PP!R14</f>
        <v>84.3</v>
      </c>
      <c r="S15" s="28">
        <f>+[2]PP!S14</f>
        <v>89.5</v>
      </c>
      <c r="T15" s="28">
        <f>+[2]PP!T14</f>
        <v>123.8</v>
      </c>
      <c r="U15" s="28">
        <f>+[2]PP!U14</f>
        <v>126.1</v>
      </c>
      <c r="V15" s="28">
        <f>+[2]PP!V14</f>
        <v>140.1</v>
      </c>
      <c r="W15" s="28">
        <f>+[2]PP!W14</f>
        <v>161.6</v>
      </c>
      <c r="X15" s="28">
        <f>+[2]PP!X14</f>
        <v>138.5</v>
      </c>
      <c r="Y15" s="28">
        <f>+[2]PP!Y14</f>
        <v>128</v>
      </c>
      <c r="Z15" s="28">
        <f>+[2]PP!Z14</f>
        <v>117.5</v>
      </c>
      <c r="AA15" s="28">
        <f>+[2]PP!AA14</f>
        <v>118.1</v>
      </c>
      <c r="AB15" s="29">
        <f>SUM(P15:AA15)</f>
        <v>1369.6</v>
      </c>
      <c r="AC15" s="26">
        <f t="shared" si="1"/>
        <v>93.299999999999727</v>
      </c>
      <c r="AD15" s="29">
        <f t="shared" si="2"/>
        <v>7.3101935281673356</v>
      </c>
    </row>
    <row r="16" spans="2:30" ht="18" customHeight="1">
      <c r="B16" s="16" t="s">
        <v>27</v>
      </c>
      <c r="C16" s="17">
        <f t="shared" ref="C16:AB16" si="7">+C17+C25</f>
        <v>2038.1224655399999</v>
      </c>
      <c r="D16" s="17">
        <f t="shared" si="7"/>
        <v>1843.0733845100001</v>
      </c>
      <c r="E16" s="17">
        <f t="shared" si="7"/>
        <v>2517.6191939</v>
      </c>
      <c r="F16" s="17">
        <f t="shared" si="7"/>
        <v>492</v>
      </c>
      <c r="G16" s="18">
        <f t="shared" si="7"/>
        <v>1039.4000000000001</v>
      </c>
      <c r="H16" s="18">
        <f t="shared" si="7"/>
        <v>1588.6969928899998</v>
      </c>
      <c r="I16" s="18">
        <f t="shared" si="7"/>
        <v>2388.0716611200005</v>
      </c>
      <c r="J16" s="18">
        <f t="shared" si="7"/>
        <v>2080.3999999999996</v>
      </c>
      <c r="K16" s="18">
        <f t="shared" si="7"/>
        <v>2672.4893652200003</v>
      </c>
      <c r="L16" s="18">
        <f t="shared" si="7"/>
        <v>3604.8222219599998</v>
      </c>
      <c r="M16" s="18">
        <f t="shared" si="7"/>
        <v>2131.8339316700003</v>
      </c>
      <c r="N16" s="18">
        <f t="shared" si="7"/>
        <v>2854.9</v>
      </c>
      <c r="O16" s="18">
        <f t="shared" si="7"/>
        <v>25251.42921681</v>
      </c>
      <c r="P16" s="19">
        <f t="shared" si="7"/>
        <v>1866.6999999999998</v>
      </c>
      <c r="Q16" s="19">
        <f t="shared" si="7"/>
        <v>2499.3999999999996</v>
      </c>
      <c r="R16" s="19">
        <f t="shared" si="7"/>
        <v>3880</v>
      </c>
      <c r="S16" s="19">
        <f t="shared" si="7"/>
        <v>5507.5</v>
      </c>
      <c r="T16" s="19">
        <f t="shared" si="7"/>
        <v>3245.7</v>
      </c>
      <c r="U16" s="19">
        <f t="shared" si="7"/>
        <v>3207.6</v>
      </c>
      <c r="V16" s="19">
        <f t="shared" si="7"/>
        <v>4944.9000000000015</v>
      </c>
      <c r="W16" s="19">
        <f t="shared" si="7"/>
        <v>3114.9999999999995</v>
      </c>
      <c r="X16" s="19">
        <f t="shared" si="7"/>
        <v>4107.6000000000004</v>
      </c>
      <c r="Y16" s="19">
        <f t="shared" si="7"/>
        <v>7235.2000000000007</v>
      </c>
      <c r="Z16" s="19">
        <f t="shared" si="7"/>
        <v>3762.4</v>
      </c>
      <c r="AA16" s="19">
        <f t="shared" si="7"/>
        <v>4276.2</v>
      </c>
      <c r="AB16" s="20">
        <f t="shared" si="7"/>
        <v>47648.200000000004</v>
      </c>
      <c r="AC16" s="17">
        <f t="shared" si="1"/>
        <v>22396.770783190004</v>
      </c>
      <c r="AD16" s="20">
        <f t="shared" si="2"/>
        <v>88.69506193447603</v>
      </c>
    </row>
    <row r="17" spans="2:31" ht="18" customHeight="1">
      <c r="B17" s="30" t="s">
        <v>28</v>
      </c>
      <c r="C17" s="17">
        <f t="shared" ref="C17:AB17" si="8">SUM(C18:C24)</f>
        <v>1890.3224655399999</v>
      </c>
      <c r="D17" s="17">
        <f t="shared" si="8"/>
        <v>1729.9733845100002</v>
      </c>
      <c r="E17" s="17">
        <f t="shared" si="8"/>
        <v>2431.9191939000002</v>
      </c>
      <c r="F17" s="17">
        <f t="shared" si="8"/>
        <v>478.8</v>
      </c>
      <c r="G17" s="18">
        <f t="shared" si="8"/>
        <v>1019.9</v>
      </c>
      <c r="H17" s="18">
        <f t="shared" si="8"/>
        <v>1526.5969928899999</v>
      </c>
      <c r="I17" s="18">
        <f t="shared" si="8"/>
        <v>2313.0716611200005</v>
      </c>
      <c r="J17" s="18">
        <f t="shared" si="8"/>
        <v>2023.9999999999998</v>
      </c>
      <c r="K17" s="18">
        <f t="shared" si="8"/>
        <v>2601.8893652200004</v>
      </c>
      <c r="L17" s="18">
        <f t="shared" si="8"/>
        <v>3535.8222219599998</v>
      </c>
      <c r="M17" s="18">
        <f t="shared" si="8"/>
        <v>2048.3339316700003</v>
      </c>
      <c r="N17" s="18">
        <f t="shared" si="8"/>
        <v>2766.2000000000003</v>
      </c>
      <c r="O17" s="18">
        <f t="shared" si="8"/>
        <v>24366.829216810002</v>
      </c>
      <c r="P17" s="19">
        <f t="shared" si="8"/>
        <v>1810.6</v>
      </c>
      <c r="Q17" s="19">
        <f t="shared" si="8"/>
        <v>2419.1999999999998</v>
      </c>
      <c r="R17" s="19">
        <f t="shared" si="8"/>
        <v>3785.6</v>
      </c>
      <c r="S17" s="19">
        <f t="shared" si="8"/>
        <v>5414.2</v>
      </c>
      <c r="T17" s="19">
        <f t="shared" si="8"/>
        <v>3113.5</v>
      </c>
      <c r="U17" s="19">
        <f t="shared" si="8"/>
        <v>3065.7</v>
      </c>
      <c r="V17" s="19">
        <f t="shared" si="8"/>
        <v>4736.8000000000011</v>
      </c>
      <c r="W17" s="19">
        <f t="shared" si="8"/>
        <v>2936.7999999999997</v>
      </c>
      <c r="X17" s="19">
        <f t="shared" si="8"/>
        <v>3887.7000000000003</v>
      </c>
      <c r="Y17" s="19">
        <f t="shared" si="8"/>
        <v>7062.6</v>
      </c>
      <c r="Z17" s="19">
        <f t="shared" si="8"/>
        <v>3525.1</v>
      </c>
      <c r="AA17" s="19">
        <f t="shared" si="8"/>
        <v>4040.7</v>
      </c>
      <c r="AB17" s="20">
        <f t="shared" si="8"/>
        <v>45798.500000000007</v>
      </c>
      <c r="AC17" s="17">
        <f t="shared" si="1"/>
        <v>21431.670783190006</v>
      </c>
      <c r="AD17" s="20">
        <f t="shared" si="2"/>
        <v>87.954286511783366</v>
      </c>
    </row>
    <row r="18" spans="2:31" ht="18" customHeight="1">
      <c r="B18" s="31" t="s">
        <v>29</v>
      </c>
      <c r="C18" s="32">
        <f>+[2]PP!C17</f>
        <v>81.3</v>
      </c>
      <c r="D18" s="32">
        <f>+[2]PP!D17</f>
        <v>211.8</v>
      </c>
      <c r="E18" s="32">
        <f>+[2]PP!E17</f>
        <v>1019.2</v>
      </c>
      <c r="F18" s="32">
        <f>+[2]PP!F17</f>
        <v>17.600000000000001</v>
      </c>
      <c r="G18" s="27">
        <f>+[2]PP!G17</f>
        <v>22</v>
      </c>
      <c r="H18" s="27">
        <f>+[2]PP!H17</f>
        <v>57.1</v>
      </c>
      <c r="I18" s="27">
        <f>+[2]PP!I17</f>
        <v>58.9</v>
      </c>
      <c r="J18" s="27">
        <f>+[2]PP!J17</f>
        <v>161.5</v>
      </c>
      <c r="K18" s="27">
        <f>+[2]PP!K17</f>
        <v>816</v>
      </c>
      <c r="L18" s="27">
        <f>+[2]PP!L17</f>
        <v>147.1</v>
      </c>
      <c r="M18" s="27">
        <f>+[2]PP!M17</f>
        <v>117.2</v>
      </c>
      <c r="N18" s="27">
        <f>+[2]PP!N17</f>
        <v>147</v>
      </c>
      <c r="O18" s="27">
        <f t="shared" ref="O18:O25" si="9">SUM(C18:N18)</f>
        <v>2856.7</v>
      </c>
      <c r="P18" s="33">
        <f>+[2]PP!P17</f>
        <v>116.3</v>
      </c>
      <c r="Q18" s="33">
        <f>+[2]PP!Q17</f>
        <v>270.7</v>
      </c>
      <c r="R18" s="33">
        <f>+[2]PP!R17</f>
        <v>1198.3</v>
      </c>
      <c r="S18" s="33">
        <f>+[2]PP!S17</f>
        <v>237.5</v>
      </c>
      <c r="T18" s="33">
        <f>+[2]PP!T17</f>
        <v>227.3</v>
      </c>
      <c r="U18" s="33">
        <f>+[2]PP!U17</f>
        <v>187.8</v>
      </c>
      <c r="V18" s="33">
        <f>+[2]PP!V17</f>
        <v>268.7</v>
      </c>
      <c r="W18" s="33">
        <f>+[2]PP!W17</f>
        <v>256.10000000000002</v>
      </c>
      <c r="X18" s="33">
        <f>+[2]PP!X17</f>
        <v>1006.8</v>
      </c>
      <c r="Y18" s="33">
        <f>+[2]PP!Y17</f>
        <v>149.19999999999999</v>
      </c>
      <c r="Z18" s="33">
        <f>+[2]PP!Z17</f>
        <v>134.6</v>
      </c>
      <c r="AA18" s="33">
        <f>+[2]PP!AA17</f>
        <v>117.4</v>
      </c>
      <c r="AB18" s="29">
        <f t="shared" ref="AB18:AB25" si="10">SUM(P18:AA18)</f>
        <v>4170.7</v>
      </c>
      <c r="AC18" s="26">
        <f t="shared" si="1"/>
        <v>1314</v>
      </c>
      <c r="AD18" s="29">
        <f t="shared" si="2"/>
        <v>45.997129555081038</v>
      </c>
    </row>
    <row r="19" spans="2:31" ht="18" customHeight="1">
      <c r="B19" s="31" t="s">
        <v>30</v>
      </c>
      <c r="C19" s="32">
        <f>+[2]PP!C18</f>
        <v>197.4</v>
      </c>
      <c r="D19" s="32">
        <f>+[2]PP!D18</f>
        <v>92.9</v>
      </c>
      <c r="E19" s="32">
        <f>+[2]PP!E18</f>
        <v>65.5</v>
      </c>
      <c r="F19" s="32">
        <f>+[2]PP!F18</f>
        <v>54.3</v>
      </c>
      <c r="G19" s="27">
        <f>+[2]PP!G18</f>
        <v>244.6</v>
      </c>
      <c r="H19" s="27">
        <f>+[2]PP!H18</f>
        <v>250.6</v>
      </c>
      <c r="I19" s="27">
        <f>+[2]PP!I18</f>
        <v>850.7</v>
      </c>
      <c r="J19" s="27">
        <f>+[2]PP!J18</f>
        <v>375.9</v>
      </c>
      <c r="K19" s="27">
        <f>+[2]PP!K18</f>
        <v>326.89999999999998</v>
      </c>
      <c r="L19" s="27">
        <f>+[2]PP!L18</f>
        <v>1509.2</v>
      </c>
      <c r="M19" s="27">
        <f>+[2]PP!M18</f>
        <v>316.60000000000002</v>
      </c>
      <c r="N19" s="27">
        <f>+[2]PP!N18</f>
        <v>237.7</v>
      </c>
      <c r="O19" s="27">
        <f t="shared" si="9"/>
        <v>4522.3</v>
      </c>
      <c r="P19" s="33">
        <f>+[2]PP!P18</f>
        <v>248.2</v>
      </c>
      <c r="Q19" s="33">
        <f>+[2]PP!Q18</f>
        <v>181.9</v>
      </c>
      <c r="R19" s="33">
        <f>+[2]PP!R18</f>
        <v>264.8</v>
      </c>
      <c r="S19" s="33">
        <f>+[2]PP!S18</f>
        <v>2740.6</v>
      </c>
      <c r="T19" s="33">
        <f>+[2]PP!T18</f>
        <v>413</v>
      </c>
      <c r="U19" s="33">
        <f>+[2]PP!U18</f>
        <v>393.7</v>
      </c>
      <c r="V19" s="33">
        <f>+[2]PP!V18</f>
        <v>658.6</v>
      </c>
      <c r="W19" s="33">
        <f>+[2]PP!W18</f>
        <v>238.5</v>
      </c>
      <c r="X19" s="33">
        <f>+[2]PP!X18</f>
        <v>198.4</v>
      </c>
      <c r="Y19" s="33">
        <f>+[2]PP!Y18</f>
        <v>2562.6</v>
      </c>
      <c r="Z19" s="33">
        <f>+[2]PP!Z18</f>
        <v>288</v>
      </c>
      <c r="AA19" s="33">
        <f>+[2]PP!AA18</f>
        <v>207.4</v>
      </c>
      <c r="AB19" s="29">
        <f t="shared" si="10"/>
        <v>8395.6999999999989</v>
      </c>
      <c r="AC19" s="26">
        <f t="shared" si="1"/>
        <v>3873.3999999999987</v>
      </c>
      <c r="AD19" s="29">
        <f t="shared" si="2"/>
        <v>85.651106737721932</v>
      </c>
      <c r="AE19" s="34"/>
    </row>
    <row r="20" spans="2:31" ht="18" customHeight="1">
      <c r="B20" s="31" t="s">
        <v>31</v>
      </c>
      <c r="C20" s="32">
        <f>+[2]PP!C19</f>
        <v>508.7</v>
      </c>
      <c r="D20" s="32">
        <f>+[2]PP!D19</f>
        <v>537.6</v>
      </c>
      <c r="E20" s="32">
        <f>+[2]PP!E19</f>
        <v>358.7</v>
      </c>
      <c r="F20" s="32">
        <f>+[2]PP!F19</f>
        <v>0</v>
      </c>
      <c r="G20" s="27">
        <f>+[2]PP!G19</f>
        <v>55.6</v>
      </c>
      <c r="H20" s="27">
        <f>+[2]PP!H19</f>
        <v>324.60000000000002</v>
      </c>
      <c r="I20" s="27">
        <f>+[2]PP!I19</f>
        <v>415.3</v>
      </c>
      <c r="J20" s="27">
        <f>+[2]PP!J19</f>
        <v>610.70000000000005</v>
      </c>
      <c r="K20" s="27">
        <f>+[2]PP!K19</f>
        <v>590.4</v>
      </c>
      <c r="L20" s="27">
        <f>+[2]PP!L19</f>
        <v>696.8</v>
      </c>
      <c r="M20" s="27">
        <f>+[2]PP!M19</f>
        <v>636.1</v>
      </c>
      <c r="N20" s="27">
        <f>+[2]PP!N19</f>
        <v>1175.4000000000001</v>
      </c>
      <c r="O20" s="27">
        <f t="shared" si="9"/>
        <v>5909.9</v>
      </c>
      <c r="P20" s="33">
        <f>+[2]PP!P19</f>
        <v>515.29999999999995</v>
      </c>
      <c r="Q20" s="33">
        <f>+[2]PP!Q19</f>
        <v>901.1</v>
      </c>
      <c r="R20" s="33">
        <f>+[2]PP!R19</f>
        <v>1133.2</v>
      </c>
      <c r="S20" s="33">
        <f>+[2]PP!S19</f>
        <v>1096.5999999999999</v>
      </c>
      <c r="T20" s="33">
        <f>+[2]PP!T19</f>
        <v>1191.3</v>
      </c>
      <c r="U20" s="33">
        <f>+[2]PP!U19</f>
        <v>1343.4</v>
      </c>
      <c r="V20" s="33">
        <f>+[2]PP!V19</f>
        <v>2367.8000000000002</v>
      </c>
      <c r="W20" s="33">
        <f>+[2]PP!W19</f>
        <v>1219</v>
      </c>
      <c r="X20" s="33">
        <f>+[2]PP!X19</f>
        <v>1427.7</v>
      </c>
      <c r="Y20" s="33">
        <f>+[2]PP!Y19</f>
        <v>2822.9</v>
      </c>
      <c r="Z20" s="33">
        <f>+[2]PP!Z19</f>
        <v>1701.8</v>
      </c>
      <c r="AA20" s="33">
        <f>+[2]PP!AA19</f>
        <v>1347.8</v>
      </c>
      <c r="AB20" s="29">
        <f t="shared" si="10"/>
        <v>17067.900000000001</v>
      </c>
      <c r="AC20" s="26">
        <f t="shared" si="1"/>
        <v>11158.000000000002</v>
      </c>
      <c r="AD20" s="29">
        <f t="shared" si="2"/>
        <v>188.80184097869682</v>
      </c>
    </row>
    <row r="21" spans="2:31" ht="18" customHeight="1">
      <c r="B21" s="31" t="s">
        <v>32</v>
      </c>
      <c r="C21" s="32">
        <f>+[2]PP!C20</f>
        <v>129.30000000000001</v>
      </c>
      <c r="D21" s="32">
        <f>+[2]PP!D20</f>
        <v>108</v>
      </c>
      <c r="E21" s="32">
        <f>+[2]PP!E20</f>
        <v>78.3</v>
      </c>
      <c r="F21" s="32">
        <f>+[2]PP!F20</f>
        <v>0.1</v>
      </c>
      <c r="G21" s="27">
        <f>+[2]PP!G20</f>
        <v>2</v>
      </c>
      <c r="H21" s="27">
        <f>+[2]PP!H20</f>
        <v>25.1</v>
      </c>
      <c r="I21" s="27">
        <f>+[2]PP!I20</f>
        <v>69.3</v>
      </c>
      <c r="J21" s="27">
        <f>+[2]PP!J20</f>
        <v>89.8</v>
      </c>
      <c r="K21" s="27">
        <f>+[2]PP!K20</f>
        <v>118.8</v>
      </c>
      <c r="L21" s="27">
        <f>+[2]PP!L20</f>
        <v>168.5</v>
      </c>
      <c r="M21" s="27">
        <f>+[2]PP!M20</f>
        <v>141</v>
      </c>
      <c r="N21" s="27">
        <f>+[2]PP!N20</f>
        <v>150</v>
      </c>
      <c r="O21" s="27">
        <f t="shared" si="9"/>
        <v>1080.2</v>
      </c>
      <c r="P21" s="33">
        <f>+[2]PP!P20</f>
        <v>105.3</v>
      </c>
      <c r="Q21" s="33">
        <f>+[2]PP!Q20</f>
        <v>159.6</v>
      </c>
      <c r="R21" s="33">
        <f>+[2]PP!R20</f>
        <v>187.4</v>
      </c>
      <c r="S21" s="33">
        <f>+[2]PP!S20</f>
        <v>160.69999999999999</v>
      </c>
      <c r="T21" s="33">
        <f>+[2]PP!T20</f>
        <v>163</v>
      </c>
      <c r="U21" s="33">
        <f>+[2]PP!U20</f>
        <v>153.1</v>
      </c>
      <c r="V21" s="33">
        <f>+[2]PP!V20</f>
        <v>162.30000000000001</v>
      </c>
      <c r="W21" s="33">
        <f>+[2]PP!W20</f>
        <v>155.19999999999999</v>
      </c>
      <c r="X21" s="33">
        <f>+[2]PP!X20</f>
        <v>167</v>
      </c>
      <c r="Y21" s="33">
        <f>+[2]PP!Y20</f>
        <v>158.9</v>
      </c>
      <c r="Z21" s="33">
        <f>+[2]PP!Z20</f>
        <v>168.6</v>
      </c>
      <c r="AA21" s="33">
        <f>+[2]PP!AA20</f>
        <v>165.8</v>
      </c>
      <c r="AB21" s="29">
        <f t="shared" si="10"/>
        <v>1906.9</v>
      </c>
      <c r="AC21" s="26">
        <f t="shared" si="1"/>
        <v>826.7</v>
      </c>
      <c r="AD21" s="29">
        <f t="shared" si="2"/>
        <v>76.532123680799856</v>
      </c>
    </row>
    <row r="22" spans="2:31" ht="18" customHeight="1">
      <c r="B22" s="31" t="s">
        <v>33</v>
      </c>
      <c r="C22" s="35">
        <v>45.8</v>
      </c>
      <c r="D22" s="35">
        <v>42.6</v>
      </c>
      <c r="E22" s="35">
        <v>32.4</v>
      </c>
      <c r="F22" s="35">
        <v>7.3</v>
      </c>
      <c r="G22" s="27">
        <v>5.3</v>
      </c>
      <c r="H22" s="27">
        <v>24.4</v>
      </c>
      <c r="I22" s="27">
        <v>43.4</v>
      </c>
      <c r="J22" s="35">
        <v>29.1</v>
      </c>
      <c r="K22" s="35">
        <v>66.400000000000006</v>
      </c>
      <c r="L22" s="35">
        <v>61.4</v>
      </c>
      <c r="M22" s="35">
        <v>79.5</v>
      </c>
      <c r="N22" s="35">
        <v>84.9</v>
      </c>
      <c r="O22" s="27">
        <f t="shared" si="9"/>
        <v>522.5</v>
      </c>
      <c r="P22" s="33">
        <v>35.5</v>
      </c>
      <c r="Q22" s="33">
        <v>64.3</v>
      </c>
      <c r="R22" s="33">
        <v>99.5</v>
      </c>
      <c r="S22" s="33">
        <v>77.8</v>
      </c>
      <c r="T22" s="33">
        <v>103.3</v>
      </c>
      <c r="U22" s="33">
        <v>83.5</v>
      </c>
      <c r="V22" s="33">
        <v>147.30000000000001</v>
      </c>
      <c r="W22" s="33">
        <v>162.30000000000001</v>
      </c>
      <c r="X22" s="33">
        <v>119.3</v>
      </c>
      <c r="Y22" s="33">
        <v>137.5</v>
      </c>
      <c r="Z22" s="33">
        <v>140</v>
      </c>
      <c r="AA22" s="33">
        <v>137.9</v>
      </c>
      <c r="AB22" s="29">
        <f t="shared" si="10"/>
        <v>1308.2</v>
      </c>
      <c r="AC22" s="26">
        <f t="shared" si="1"/>
        <v>785.7</v>
      </c>
      <c r="AD22" s="29">
        <f t="shared" si="2"/>
        <v>150.3732057416268</v>
      </c>
    </row>
    <row r="23" spans="2:31" ht="18" customHeight="1">
      <c r="B23" s="36" t="s">
        <v>34</v>
      </c>
      <c r="C23" s="32">
        <f>+[2]PP!C21</f>
        <v>903.5</v>
      </c>
      <c r="D23" s="32">
        <f>+[2]PP!D21</f>
        <v>683.9</v>
      </c>
      <c r="E23" s="32">
        <f>+[2]PP!E21</f>
        <v>729.1</v>
      </c>
      <c r="F23" s="32">
        <f>+[2]PP!F21</f>
        <v>393.7</v>
      </c>
      <c r="G23" s="27">
        <f>+[2]PP!G21</f>
        <v>671</v>
      </c>
      <c r="H23" s="27">
        <f>+[2]PP!H21</f>
        <v>634.70000000000005</v>
      </c>
      <c r="I23" s="27">
        <f>+[2]PP!I21</f>
        <v>843.6</v>
      </c>
      <c r="J23" s="27">
        <f>+[2]PP!J21</f>
        <v>679</v>
      </c>
      <c r="K23" s="27">
        <f>+[2]PP!K21</f>
        <v>661.6</v>
      </c>
      <c r="L23" s="27">
        <f>+[2]PP!L21</f>
        <v>899.6</v>
      </c>
      <c r="M23" s="27">
        <f>+[2]PP!M21</f>
        <v>672.7</v>
      </c>
      <c r="N23" s="27">
        <f>+[2]PP!N21</f>
        <v>871.9</v>
      </c>
      <c r="O23" s="27">
        <f t="shared" si="9"/>
        <v>8644.3000000000011</v>
      </c>
      <c r="P23" s="33">
        <f>+[2]PP!P21</f>
        <v>773.8</v>
      </c>
      <c r="Q23" s="33">
        <f>+[2]PP!Q21</f>
        <v>777.5</v>
      </c>
      <c r="R23" s="33">
        <f>+[2]PP!R21</f>
        <v>795.8</v>
      </c>
      <c r="S23" s="33">
        <f>+[2]PP!S21</f>
        <v>986.5</v>
      </c>
      <c r="T23" s="33">
        <f>+[2]PP!T21</f>
        <v>832</v>
      </c>
      <c r="U23" s="33">
        <f>+[2]PP!U21</f>
        <v>802.7</v>
      </c>
      <c r="V23" s="33">
        <f>+[2]PP!V21</f>
        <v>1074</v>
      </c>
      <c r="W23" s="33">
        <f>+[2]PP!W21</f>
        <v>828</v>
      </c>
      <c r="X23" s="33">
        <f>+[2]PP!X21</f>
        <v>909.9</v>
      </c>
      <c r="Y23" s="33">
        <f>+[2]PP!Y21</f>
        <v>1124.9000000000001</v>
      </c>
      <c r="Z23" s="33">
        <f>+[2]PP!Z21</f>
        <v>924.6</v>
      </c>
      <c r="AA23" s="33">
        <f>+[2]PP!AA21</f>
        <v>1401.6</v>
      </c>
      <c r="AB23" s="29">
        <f t="shared" si="10"/>
        <v>11231.300000000001</v>
      </c>
      <c r="AC23" s="26">
        <f t="shared" si="1"/>
        <v>2587</v>
      </c>
      <c r="AD23" s="29">
        <f t="shared" si="2"/>
        <v>29.927235287993241</v>
      </c>
    </row>
    <row r="24" spans="2:31" s="37" customFormat="1" ht="18" customHeight="1">
      <c r="B24" s="36" t="s">
        <v>35</v>
      </c>
      <c r="C24" s="35">
        <v>24.32246554</v>
      </c>
      <c r="D24" s="35">
        <v>53.173384509999998</v>
      </c>
      <c r="E24" s="35">
        <v>148.71919389999999</v>
      </c>
      <c r="F24" s="35">
        <v>5.8</v>
      </c>
      <c r="G24" s="27">
        <v>19.399999999999999</v>
      </c>
      <c r="H24" s="27">
        <v>210.09699289000002</v>
      </c>
      <c r="I24" s="35">
        <v>31.871661120000002</v>
      </c>
      <c r="J24" s="35">
        <v>78</v>
      </c>
      <c r="K24" s="35">
        <v>21.789365220000001</v>
      </c>
      <c r="L24" s="35">
        <v>53.222221959999999</v>
      </c>
      <c r="M24" s="35">
        <v>85.233931670000004</v>
      </c>
      <c r="N24" s="35">
        <v>99.3</v>
      </c>
      <c r="O24" s="27">
        <f t="shared" si="9"/>
        <v>830.92921681000007</v>
      </c>
      <c r="P24" s="33">
        <v>16.2</v>
      </c>
      <c r="Q24" s="33">
        <v>64.099999999999994</v>
      </c>
      <c r="R24" s="33">
        <v>106.6</v>
      </c>
      <c r="S24" s="33">
        <v>114.5</v>
      </c>
      <c r="T24" s="33">
        <v>183.6</v>
      </c>
      <c r="U24" s="33">
        <v>101.5</v>
      </c>
      <c r="V24" s="33">
        <v>58.1</v>
      </c>
      <c r="W24" s="33">
        <v>77.7</v>
      </c>
      <c r="X24" s="33">
        <v>58.6</v>
      </c>
      <c r="Y24" s="33">
        <v>106.6</v>
      </c>
      <c r="Z24" s="33">
        <v>167.5</v>
      </c>
      <c r="AA24" s="33">
        <v>662.8</v>
      </c>
      <c r="AB24" s="29">
        <f t="shared" si="10"/>
        <v>1717.8</v>
      </c>
      <c r="AC24" s="26">
        <f t="shared" si="1"/>
        <v>886.87078318999988</v>
      </c>
      <c r="AD24" s="29">
        <f t="shared" si="2"/>
        <v>106.73241056497733</v>
      </c>
    </row>
    <row r="25" spans="2:31" s="37" customFormat="1" ht="18" customHeight="1">
      <c r="B25" s="30" t="s">
        <v>36</v>
      </c>
      <c r="C25" s="21">
        <f>+[2]PP!C23</f>
        <v>147.80000000000001</v>
      </c>
      <c r="D25" s="21">
        <f>+[2]PP!D23</f>
        <v>113.1</v>
      </c>
      <c r="E25" s="21">
        <f>+[2]PP!E23</f>
        <v>85.7</v>
      </c>
      <c r="F25" s="21">
        <f>+[2]PP!F23</f>
        <v>13.2</v>
      </c>
      <c r="G25" s="22">
        <f>+[2]PP!G23</f>
        <v>19.5</v>
      </c>
      <c r="H25" s="22">
        <f>+[2]PP!H23</f>
        <v>62.1</v>
      </c>
      <c r="I25" s="22">
        <f>+[2]PP!I23</f>
        <v>75</v>
      </c>
      <c r="J25" s="22">
        <f>+[2]PP!J23</f>
        <v>56.4</v>
      </c>
      <c r="K25" s="22">
        <f>+[2]PP!K23</f>
        <v>70.599999999999994</v>
      </c>
      <c r="L25" s="22">
        <f>+[2]PP!L23</f>
        <v>69</v>
      </c>
      <c r="M25" s="22">
        <f>+[2]PP!M23</f>
        <v>83.5</v>
      </c>
      <c r="N25" s="22">
        <f>+[2]PP!N23</f>
        <v>88.7</v>
      </c>
      <c r="O25" s="22">
        <f t="shared" si="9"/>
        <v>884.6</v>
      </c>
      <c r="P25" s="23">
        <f>+[2]PP!P23</f>
        <v>56.1</v>
      </c>
      <c r="Q25" s="23">
        <f>+[2]PP!Q23</f>
        <v>80.2</v>
      </c>
      <c r="R25" s="23">
        <f>+[2]PP!R23</f>
        <v>94.4</v>
      </c>
      <c r="S25" s="23">
        <f>+[2]PP!S23</f>
        <v>93.3</v>
      </c>
      <c r="T25" s="23">
        <f>+[2]PP!T23</f>
        <v>132.19999999999999</v>
      </c>
      <c r="U25" s="23">
        <f>+[2]PP!U23</f>
        <v>141.9</v>
      </c>
      <c r="V25" s="23">
        <f>+[2]PP!V23</f>
        <v>208.1</v>
      </c>
      <c r="W25" s="23">
        <f>+[2]PP!W23</f>
        <v>178.2</v>
      </c>
      <c r="X25" s="23">
        <f>+[2]PP!X23</f>
        <v>219.9</v>
      </c>
      <c r="Y25" s="23">
        <f>+[2]PP!Y23</f>
        <v>172.6</v>
      </c>
      <c r="Z25" s="23">
        <f>+[2]PP!Z23</f>
        <v>237.3</v>
      </c>
      <c r="AA25" s="23">
        <f>+[2]PP!AA23</f>
        <v>235.5</v>
      </c>
      <c r="AB25" s="24">
        <f t="shared" si="10"/>
        <v>1849.7</v>
      </c>
      <c r="AC25" s="21">
        <f t="shared" si="1"/>
        <v>965.1</v>
      </c>
      <c r="AD25" s="24">
        <f t="shared" si="2"/>
        <v>109.10015826362198</v>
      </c>
    </row>
    <row r="26" spans="2:31" s="37" customFormat="1" ht="18" customHeight="1">
      <c r="B26" s="16" t="s">
        <v>37</v>
      </c>
      <c r="C26" s="17">
        <f t="shared" ref="C26:AB26" si="11">+C27+C29+C38+C43</f>
        <v>23857.9</v>
      </c>
      <c r="D26" s="17">
        <f t="shared" si="11"/>
        <v>19275.399999999998</v>
      </c>
      <c r="E26" s="17">
        <f t="shared" si="11"/>
        <v>14349.6</v>
      </c>
      <c r="F26" s="17">
        <f t="shared" si="11"/>
        <v>8745.2999999999975</v>
      </c>
      <c r="G26" s="18">
        <f t="shared" si="11"/>
        <v>12870.5</v>
      </c>
      <c r="H26" s="18">
        <f t="shared" si="11"/>
        <v>16791.5</v>
      </c>
      <c r="I26" s="18">
        <f t="shared" si="11"/>
        <v>18028.7</v>
      </c>
      <c r="J26" s="18">
        <f t="shared" si="11"/>
        <v>18586</v>
      </c>
      <c r="K26" s="18">
        <f t="shared" si="11"/>
        <v>17089.3</v>
      </c>
      <c r="L26" s="18">
        <f t="shared" si="11"/>
        <v>18981.200000000004</v>
      </c>
      <c r="M26" s="18">
        <f t="shared" si="11"/>
        <v>19389.800000000003</v>
      </c>
      <c r="N26" s="18">
        <f t="shared" si="11"/>
        <v>20704.600000000002</v>
      </c>
      <c r="O26" s="18">
        <f t="shared" si="11"/>
        <v>208669.79999999996</v>
      </c>
      <c r="P26" s="19">
        <f t="shared" si="11"/>
        <v>22703</v>
      </c>
      <c r="Q26" s="19">
        <f t="shared" si="11"/>
        <v>18964.800000000003</v>
      </c>
      <c r="R26" s="19">
        <f t="shared" si="11"/>
        <v>20547.500000000004</v>
      </c>
      <c r="S26" s="19">
        <f t="shared" si="11"/>
        <v>21713.999999999996</v>
      </c>
      <c r="T26" s="19">
        <f t="shared" si="11"/>
        <v>21303.999999999996</v>
      </c>
      <c r="U26" s="19">
        <f t="shared" si="11"/>
        <v>21159.699999999997</v>
      </c>
      <c r="V26" s="19">
        <f t="shared" si="11"/>
        <v>23219.4</v>
      </c>
      <c r="W26" s="19">
        <f t="shared" si="11"/>
        <v>22591.199999999997</v>
      </c>
      <c r="X26" s="19">
        <f t="shared" si="11"/>
        <v>24009.399999999998</v>
      </c>
      <c r="Y26" s="19">
        <f t="shared" si="11"/>
        <v>23041.500000000004</v>
      </c>
      <c r="Z26" s="19">
        <f t="shared" si="11"/>
        <v>23022.899999999998</v>
      </c>
      <c r="AA26" s="19">
        <f t="shared" si="11"/>
        <v>26492.100000000002</v>
      </c>
      <c r="AB26" s="20">
        <f t="shared" si="11"/>
        <v>268769.5</v>
      </c>
      <c r="AC26" s="17">
        <f t="shared" si="1"/>
        <v>60099.700000000041</v>
      </c>
      <c r="AD26" s="20">
        <f t="shared" si="2"/>
        <v>28.801340682743763</v>
      </c>
    </row>
    <row r="27" spans="2:31" s="37" customFormat="1" ht="18" customHeight="1">
      <c r="B27" s="30" t="s">
        <v>38</v>
      </c>
      <c r="C27" s="17">
        <f t="shared" ref="C27:AB27" si="12">+C28</f>
        <v>13445.2</v>
      </c>
      <c r="D27" s="17">
        <f t="shared" si="12"/>
        <v>10310.5</v>
      </c>
      <c r="E27" s="17">
        <f t="shared" si="12"/>
        <v>6501.7</v>
      </c>
      <c r="F27" s="17">
        <f t="shared" si="12"/>
        <v>5021.7</v>
      </c>
      <c r="G27" s="18">
        <f t="shared" si="12"/>
        <v>7902</v>
      </c>
      <c r="H27" s="18">
        <f t="shared" si="12"/>
        <v>9994.2999999999993</v>
      </c>
      <c r="I27" s="18">
        <f t="shared" si="12"/>
        <v>9354.7000000000007</v>
      </c>
      <c r="J27" s="18">
        <f t="shared" si="12"/>
        <v>10612.7</v>
      </c>
      <c r="K27" s="18">
        <f t="shared" si="12"/>
        <v>9243.6</v>
      </c>
      <c r="L27" s="18">
        <f t="shared" si="12"/>
        <v>9724.1</v>
      </c>
      <c r="M27" s="18">
        <f t="shared" si="12"/>
        <v>10549.4</v>
      </c>
      <c r="N27" s="18">
        <f t="shared" si="12"/>
        <v>9655.9</v>
      </c>
      <c r="O27" s="18">
        <f t="shared" si="12"/>
        <v>112315.79999999999</v>
      </c>
      <c r="P27" s="19">
        <f t="shared" si="12"/>
        <v>12113.7</v>
      </c>
      <c r="Q27" s="19">
        <f t="shared" si="12"/>
        <v>9274.2000000000007</v>
      </c>
      <c r="R27" s="19">
        <f t="shared" si="12"/>
        <v>9410.5</v>
      </c>
      <c r="S27" s="19">
        <f t="shared" si="12"/>
        <v>11287.9</v>
      </c>
      <c r="T27" s="19">
        <f t="shared" si="12"/>
        <v>11011.3</v>
      </c>
      <c r="U27" s="19">
        <f t="shared" si="12"/>
        <v>11301.3</v>
      </c>
      <c r="V27" s="19">
        <f t="shared" si="12"/>
        <v>11912.6</v>
      </c>
      <c r="W27" s="19">
        <f t="shared" si="12"/>
        <v>11634.3</v>
      </c>
      <c r="X27" s="19">
        <f t="shared" si="12"/>
        <v>11841.9</v>
      </c>
      <c r="Y27" s="19">
        <f t="shared" si="12"/>
        <v>11927.8</v>
      </c>
      <c r="Z27" s="19">
        <f t="shared" si="12"/>
        <v>11673.1</v>
      </c>
      <c r="AA27" s="19">
        <f t="shared" si="12"/>
        <v>12790.7</v>
      </c>
      <c r="AB27" s="20">
        <f t="shared" si="12"/>
        <v>136179.30000000002</v>
      </c>
      <c r="AC27" s="17">
        <f t="shared" si="1"/>
        <v>23863.500000000029</v>
      </c>
      <c r="AD27" s="20">
        <f t="shared" si="2"/>
        <v>21.246788074340415</v>
      </c>
    </row>
    <row r="28" spans="2:31" s="37" customFormat="1" ht="18" customHeight="1">
      <c r="B28" s="38" t="s">
        <v>39</v>
      </c>
      <c r="C28" s="32">
        <f>+[2]PP!C26</f>
        <v>13445.2</v>
      </c>
      <c r="D28" s="32">
        <f>+[2]PP!D26</f>
        <v>10310.5</v>
      </c>
      <c r="E28" s="32">
        <f>+[2]PP!E26</f>
        <v>6501.7</v>
      </c>
      <c r="F28" s="32">
        <f>+[2]PP!F26</f>
        <v>5021.7</v>
      </c>
      <c r="G28" s="27">
        <f>+[2]PP!G26</f>
        <v>7902</v>
      </c>
      <c r="H28" s="27">
        <f>+[2]PP!H26</f>
        <v>9994.2999999999993</v>
      </c>
      <c r="I28" s="27">
        <f>+[2]PP!I26</f>
        <v>9354.7000000000007</v>
      </c>
      <c r="J28" s="27">
        <f>+[2]PP!J26</f>
        <v>10612.7</v>
      </c>
      <c r="K28" s="27">
        <f>+[2]PP!K26</f>
        <v>9243.6</v>
      </c>
      <c r="L28" s="27">
        <f>+[2]PP!L26</f>
        <v>9724.1</v>
      </c>
      <c r="M28" s="27">
        <f>+[2]PP!M26</f>
        <v>10549.4</v>
      </c>
      <c r="N28" s="27">
        <f>+[2]PP!N26</f>
        <v>9655.9</v>
      </c>
      <c r="O28" s="27">
        <f>SUM(C28:N28)</f>
        <v>112315.79999999999</v>
      </c>
      <c r="P28" s="33">
        <f>+[2]PP!P26</f>
        <v>12113.7</v>
      </c>
      <c r="Q28" s="33">
        <f>+[2]PP!Q26</f>
        <v>9274.2000000000007</v>
      </c>
      <c r="R28" s="33">
        <f>+[2]PP!R26</f>
        <v>9410.5</v>
      </c>
      <c r="S28" s="33">
        <f>+[2]PP!S26</f>
        <v>11287.9</v>
      </c>
      <c r="T28" s="33">
        <f>+[2]PP!T26</f>
        <v>11011.3</v>
      </c>
      <c r="U28" s="33">
        <f>+[2]PP!U26</f>
        <v>11301.3</v>
      </c>
      <c r="V28" s="33">
        <f>+[2]PP!V26</f>
        <v>11912.6</v>
      </c>
      <c r="W28" s="33">
        <f>+[2]PP!W26</f>
        <v>11634.3</v>
      </c>
      <c r="X28" s="33">
        <f>+[2]PP!X26</f>
        <v>11841.9</v>
      </c>
      <c r="Y28" s="33">
        <f>+[2]PP!Y26</f>
        <v>11927.8</v>
      </c>
      <c r="Z28" s="33">
        <f>+[2]PP!Z26</f>
        <v>11673.1</v>
      </c>
      <c r="AA28" s="33">
        <f>+[2]PP!AA26</f>
        <v>12790.7</v>
      </c>
      <c r="AB28" s="29">
        <f>SUM(P28:AA28)</f>
        <v>136179.30000000002</v>
      </c>
      <c r="AC28" s="32">
        <f t="shared" si="1"/>
        <v>23863.500000000029</v>
      </c>
      <c r="AD28" s="39">
        <f t="shared" si="2"/>
        <v>21.246788074340415</v>
      </c>
    </row>
    <row r="29" spans="2:31" s="37" customFormat="1" ht="18" customHeight="1">
      <c r="B29" s="40" t="s">
        <v>40</v>
      </c>
      <c r="C29" s="17">
        <f t="shared" ref="C29:AB29" si="13">SUM(C30:C37)</f>
        <v>8824.5</v>
      </c>
      <c r="D29" s="17">
        <f t="shared" si="13"/>
        <v>7779</v>
      </c>
      <c r="E29" s="17">
        <f t="shared" si="13"/>
        <v>7064.4999999999991</v>
      </c>
      <c r="F29" s="17">
        <f t="shared" si="13"/>
        <v>3706.3999999999996</v>
      </c>
      <c r="G29" s="18">
        <f t="shared" si="13"/>
        <v>4886.9999999999991</v>
      </c>
      <c r="H29" s="18">
        <f t="shared" si="13"/>
        <v>6250.5000000000009</v>
      </c>
      <c r="I29" s="18">
        <f t="shared" si="13"/>
        <v>7672.3000000000011</v>
      </c>
      <c r="J29" s="18">
        <f t="shared" si="13"/>
        <v>7075.3</v>
      </c>
      <c r="K29" s="18">
        <f t="shared" si="13"/>
        <v>6794.9</v>
      </c>
      <c r="L29" s="18">
        <f t="shared" si="13"/>
        <v>8049.2000000000016</v>
      </c>
      <c r="M29" s="18">
        <f t="shared" si="13"/>
        <v>7619.3</v>
      </c>
      <c r="N29" s="18">
        <f t="shared" si="13"/>
        <v>8970.5000000000018</v>
      </c>
      <c r="O29" s="18">
        <f t="shared" si="13"/>
        <v>84693.39999999998</v>
      </c>
      <c r="P29" s="19">
        <f t="shared" si="13"/>
        <v>8863.8000000000011</v>
      </c>
      <c r="Q29" s="19">
        <f t="shared" si="13"/>
        <v>7621.1000000000013</v>
      </c>
      <c r="R29" s="19">
        <f t="shared" si="13"/>
        <v>9414.6000000000022</v>
      </c>
      <c r="S29" s="19">
        <f t="shared" si="13"/>
        <v>9054.2000000000007</v>
      </c>
      <c r="T29" s="19">
        <f t="shared" si="13"/>
        <v>8827.3000000000011</v>
      </c>
      <c r="U29" s="19">
        <f t="shared" si="13"/>
        <v>8379.2999999999993</v>
      </c>
      <c r="V29" s="19">
        <f t="shared" si="13"/>
        <v>9767.1999999999989</v>
      </c>
      <c r="W29" s="19">
        <f t="shared" si="13"/>
        <v>9039.3999999999978</v>
      </c>
      <c r="X29" s="19">
        <f t="shared" si="13"/>
        <v>10629.8</v>
      </c>
      <c r="Y29" s="19">
        <f t="shared" si="13"/>
        <v>9395.5000000000018</v>
      </c>
      <c r="Z29" s="19">
        <f t="shared" si="13"/>
        <v>9456.5</v>
      </c>
      <c r="AA29" s="19">
        <f t="shared" si="13"/>
        <v>11088.400000000001</v>
      </c>
      <c r="AB29" s="20">
        <f t="shared" si="13"/>
        <v>111537.1</v>
      </c>
      <c r="AC29" s="17">
        <f t="shared" si="1"/>
        <v>26843.700000000026</v>
      </c>
      <c r="AD29" s="20">
        <f t="shared" si="2"/>
        <v>31.695149799157939</v>
      </c>
    </row>
    <row r="30" spans="2:31" s="37" customFormat="1" ht="18" customHeight="1">
      <c r="B30" s="38" t="s">
        <v>41</v>
      </c>
      <c r="C30" s="32">
        <f>+[2]PP!C29</f>
        <v>2997.1</v>
      </c>
      <c r="D30" s="32">
        <f>+[2]PP!D29</f>
        <v>3273.6</v>
      </c>
      <c r="E30" s="32">
        <f>+[2]PP!E29</f>
        <v>2864.9</v>
      </c>
      <c r="F30" s="32">
        <f>+[2]PP!F29</f>
        <v>1538</v>
      </c>
      <c r="G30" s="27">
        <f>+[2]PP!G29</f>
        <v>1993.8</v>
      </c>
      <c r="H30" s="27">
        <f>+[2]PP!H29</f>
        <v>2372.6</v>
      </c>
      <c r="I30" s="27">
        <f>+[2]PP!I29</f>
        <v>3089.3</v>
      </c>
      <c r="J30" s="27">
        <f>+[2]PP!J29</f>
        <v>2515.3000000000002</v>
      </c>
      <c r="K30" s="27">
        <f>+[2]PP!K29</f>
        <v>2567.3000000000002</v>
      </c>
      <c r="L30" s="27">
        <f>+[2]PP!L29</f>
        <v>3464.4</v>
      </c>
      <c r="M30" s="27">
        <f>+[2]PP!M29</f>
        <v>3023.9</v>
      </c>
      <c r="N30" s="27">
        <f>+[2]PP!N29</f>
        <v>3707.1</v>
      </c>
      <c r="O30" s="27">
        <f t="shared" ref="O30:O37" si="14">SUM(C30:N30)</f>
        <v>33407.300000000003</v>
      </c>
      <c r="P30" s="33">
        <f>+[2]PP!P29</f>
        <v>3073.3</v>
      </c>
      <c r="Q30" s="33">
        <f>+[2]PP!Q29</f>
        <v>3024.6</v>
      </c>
      <c r="R30" s="33">
        <f>+[2]PP!R29</f>
        <v>3906</v>
      </c>
      <c r="S30" s="33">
        <f>+[2]PP!S29</f>
        <v>3223.3</v>
      </c>
      <c r="T30" s="33">
        <f>+[2]PP!T29</f>
        <v>3326.2</v>
      </c>
      <c r="U30" s="33">
        <f>+[2]PP!U29</f>
        <v>3294.7</v>
      </c>
      <c r="V30" s="33">
        <f>+[2]PP!V29</f>
        <v>4042.6</v>
      </c>
      <c r="W30" s="33">
        <f>+[2]PP!W29</f>
        <v>3442.7</v>
      </c>
      <c r="X30" s="33">
        <f>+[2]PP!X29</f>
        <v>4389.2</v>
      </c>
      <c r="Y30" s="33">
        <f>+[2]PP!Y29</f>
        <v>3494.3</v>
      </c>
      <c r="Z30" s="33">
        <f>+[2]PP!Z29</f>
        <v>3583</v>
      </c>
      <c r="AA30" s="33">
        <f>+[2]PP!AA29</f>
        <v>4460.2</v>
      </c>
      <c r="AB30" s="29">
        <f t="shared" ref="AB30:AB37" si="15">SUM(P30:AA30)</f>
        <v>43260.1</v>
      </c>
      <c r="AC30" s="32">
        <f t="shared" si="1"/>
        <v>9852.7999999999956</v>
      </c>
      <c r="AD30" s="39">
        <f t="shared" si="2"/>
        <v>29.492955132560834</v>
      </c>
    </row>
    <row r="31" spans="2:31" s="37" customFormat="1" ht="18" customHeight="1">
      <c r="B31" s="38" t="s">
        <v>42</v>
      </c>
      <c r="C31" s="32">
        <f>+[2]PP!C30</f>
        <v>1630.3</v>
      </c>
      <c r="D31" s="32">
        <f>+[2]PP!D30</f>
        <v>1564.8</v>
      </c>
      <c r="E31" s="32">
        <f>+[2]PP!E30</f>
        <v>1336.4</v>
      </c>
      <c r="F31" s="32">
        <f>+[2]PP!F30</f>
        <v>621.20000000000005</v>
      </c>
      <c r="G31" s="27">
        <f>+[2]PP!G30</f>
        <v>587.9</v>
      </c>
      <c r="H31" s="27">
        <f>+[2]PP!H30</f>
        <v>812.5</v>
      </c>
      <c r="I31" s="27">
        <f>+[2]PP!I30</f>
        <v>1275.2</v>
      </c>
      <c r="J31" s="27">
        <f>+[2]PP!J30</f>
        <v>1104.4000000000001</v>
      </c>
      <c r="K31" s="27">
        <f>+[2]PP!K30</f>
        <v>1119.9000000000001</v>
      </c>
      <c r="L31" s="27">
        <f>+[2]PP!L30</f>
        <v>1434.2</v>
      </c>
      <c r="M31" s="27">
        <f>+[2]PP!M30</f>
        <v>1233.0999999999999</v>
      </c>
      <c r="N31" s="27">
        <f>+[2]PP!N30</f>
        <v>1726.6</v>
      </c>
      <c r="O31" s="27">
        <f t="shared" si="14"/>
        <v>14446.5</v>
      </c>
      <c r="P31" s="33">
        <f>+[2]PP!P30</f>
        <v>1429.9</v>
      </c>
      <c r="Q31" s="33">
        <f>+[2]PP!Q30</f>
        <v>1585.9</v>
      </c>
      <c r="R31" s="33">
        <f>+[2]PP!R30</f>
        <v>2115.8000000000002</v>
      </c>
      <c r="S31" s="33">
        <f>+[2]PP!S30</f>
        <v>1712.4</v>
      </c>
      <c r="T31" s="33">
        <f>+[2]PP!T30</f>
        <v>1853.4</v>
      </c>
      <c r="U31" s="33">
        <f>+[2]PP!U30</f>
        <v>1842.8</v>
      </c>
      <c r="V31" s="33">
        <f>+[2]PP!V30</f>
        <v>2327.4</v>
      </c>
      <c r="W31" s="33">
        <f>+[2]PP!W30</f>
        <v>1925.1</v>
      </c>
      <c r="X31" s="33">
        <f>+[2]PP!X30</f>
        <v>2535.3000000000002</v>
      </c>
      <c r="Y31" s="33">
        <f>+[2]PP!Y30</f>
        <v>2073.4</v>
      </c>
      <c r="Z31" s="33">
        <f>+[2]PP!Z30</f>
        <v>2308.5</v>
      </c>
      <c r="AA31" s="33">
        <f>+[2]PP!AA30</f>
        <v>2853</v>
      </c>
      <c r="AB31" s="29">
        <f t="shared" si="15"/>
        <v>24562.9</v>
      </c>
      <c r="AC31" s="26">
        <f t="shared" si="1"/>
        <v>10116.400000000001</v>
      </c>
      <c r="AD31" s="29">
        <f t="shared" si="2"/>
        <v>70.026650053646222</v>
      </c>
    </row>
    <row r="32" spans="2:31" s="37" customFormat="1" ht="18" customHeight="1">
      <c r="B32" s="38" t="s">
        <v>43</v>
      </c>
      <c r="C32" s="35">
        <v>1088.8</v>
      </c>
      <c r="D32" s="35">
        <v>451.2</v>
      </c>
      <c r="E32" s="35">
        <v>436</v>
      </c>
      <c r="F32" s="35">
        <v>181.7</v>
      </c>
      <c r="G32" s="27">
        <v>625.20000000000005</v>
      </c>
      <c r="H32" s="27">
        <v>830.5</v>
      </c>
      <c r="I32" s="27">
        <v>729.6</v>
      </c>
      <c r="J32" s="35">
        <v>727.2</v>
      </c>
      <c r="K32" s="35">
        <v>426.3</v>
      </c>
      <c r="L32" s="35">
        <v>557.1</v>
      </c>
      <c r="M32" s="35">
        <v>702.2</v>
      </c>
      <c r="N32" s="35">
        <v>831</v>
      </c>
      <c r="O32" s="27">
        <f t="shared" si="14"/>
        <v>7586.8</v>
      </c>
      <c r="P32" s="33">
        <v>1162.8</v>
      </c>
      <c r="Q32" s="33">
        <v>509.1</v>
      </c>
      <c r="R32" s="33">
        <v>752.3</v>
      </c>
      <c r="S32" s="33">
        <v>891.4</v>
      </c>
      <c r="T32" s="33">
        <v>864.1</v>
      </c>
      <c r="U32" s="33">
        <v>415.5</v>
      </c>
      <c r="V32" s="33">
        <v>429.4</v>
      </c>
      <c r="W32" s="33">
        <v>645.70000000000005</v>
      </c>
      <c r="X32" s="33">
        <v>790.9</v>
      </c>
      <c r="Y32" s="33">
        <v>1031.5999999999999</v>
      </c>
      <c r="Z32" s="33">
        <v>668.3</v>
      </c>
      <c r="AA32" s="33">
        <v>989.9</v>
      </c>
      <c r="AB32" s="29">
        <f t="shared" si="15"/>
        <v>9151</v>
      </c>
      <c r="AC32" s="32">
        <f t="shared" si="1"/>
        <v>1564.1999999999998</v>
      </c>
      <c r="AD32" s="39">
        <f t="shared" si="2"/>
        <v>20.61738809511256</v>
      </c>
    </row>
    <row r="33" spans="1:31" s="37" customFormat="1" ht="18" customHeight="1">
      <c r="B33" s="38" t="s">
        <v>44</v>
      </c>
      <c r="C33" s="41">
        <v>1763.6</v>
      </c>
      <c r="D33" s="41">
        <v>1145.9000000000001</v>
      </c>
      <c r="E33" s="41">
        <v>1155.5999999999999</v>
      </c>
      <c r="F33" s="41">
        <v>229.1</v>
      </c>
      <c r="G33" s="27">
        <v>601.9</v>
      </c>
      <c r="H33" s="27">
        <v>1123.8</v>
      </c>
      <c r="I33" s="27">
        <v>1335.3</v>
      </c>
      <c r="J33" s="41">
        <v>1307.2</v>
      </c>
      <c r="K33" s="41">
        <v>1361.8</v>
      </c>
      <c r="L33" s="41">
        <v>1332.1</v>
      </c>
      <c r="M33" s="41">
        <v>1374.8</v>
      </c>
      <c r="N33" s="41">
        <v>1401.8</v>
      </c>
      <c r="O33" s="27">
        <f t="shared" si="14"/>
        <v>14132.899999999998</v>
      </c>
      <c r="P33" s="42">
        <v>1771.6</v>
      </c>
      <c r="Q33" s="42">
        <v>1253.5</v>
      </c>
      <c r="R33" s="42">
        <v>1252.8</v>
      </c>
      <c r="S33" s="42">
        <v>1449.6</v>
      </c>
      <c r="T33" s="42">
        <v>1414.8</v>
      </c>
      <c r="U33" s="42">
        <v>1427.2</v>
      </c>
      <c r="V33" s="42">
        <v>1497.8</v>
      </c>
      <c r="W33" s="42">
        <v>1543.1</v>
      </c>
      <c r="X33" s="42">
        <v>1480</v>
      </c>
      <c r="Y33" s="42">
        <v>1387.5</v>
      </c>
      <c r="Z33" s="42">
        <v>1485.7</v>
      </c>
      <c r="AA33" s="42">
        <v>1394.7</v>
      </c>
      <c r="AB33" s="29">
        <f t="shared" si="15"/>
        <v>17358.3</v>
      </c>
      <c r="AC33" s="32">
        <f t="shared" si="1"/>
        <v>3225.4000000000015</v>
      </c>
      <c r="AD33" s="39">
        <f t="shared" si="2"/>
        <v>22.821926143961974</v>
      </c>
    </row>
    <row r="34" spans="1:31" s="37" customFormat="1" ht="18" customHeight="1">
      <c r="B34" s="38" t="s">
        <v>45</v>
      </c>
      <c r="C34" s="35">
        <v>48.1</v>
      </c>
      <c r="D34" s="35">
        <v>28.4</v>
      </c>
      <c r="E34" s="35">
        <v>36.9</v>
      </c>
      <c r="F34" s="35">
        <v>5.6</v>
      </c>
      <c r="G34" s="27">
        <v>29.6</v>
      </c>
      <c r="H34" s="27">
        <v>36.1</v>
      </c>
      <c r="I34" s="27">
        <v>38.1</v>
      </c>
      <c r="J34" s="35">
        <v>40.299999999999997</v>
      </c>
      <c r="K34" s="35">
        <v>37.9</v>
      </c>
      <c r="L34" s="35">
        <v>36.799999999999997</v>
      </c>
      <c r="M34" s="35">
        <v>46.6</v>
      </c>
      <c r="N34" s="35">
        <v>62</v>
      </c>
      <c r="O34" s="27">
        <f t="shared" si="14"/>
        <v>446.4</v>
      </c>
      <c r="P34" s="33">
        <v>45.5</v>
      </c>
      <c r="Q34" s="33">
        <v>40.799999999999997</v>
      </c>
      <c r="R34" s="33">
        <v>39.799999999999997</v>
      </c>
      <c r="S34" s="33">
        <v>45.3</v>
      </c>
      <c r="T34" s="33">
        <v>41.6</v>
      </c>
      <c r="U34" s="33">
        <v>41.5</v>
      </c>
      <c r="V34" s="33">
        <v>41.8</v>
      </c>
      <c r="W34" s="33">
        <v>43</v>
      </c>
      <c r="X34" s="33">
        <v>43.3</v>
      </c>
      <c r="Y34" s="33">
        <v>44.3</v>
      </c>
      <c r="Z34" s="33">
        <v>41.1</v>
      </c>
      <c r="AA34" s="33">
        <v>46.3</v>
      </c>
      <c r="AB34" s="29">
        <f t="shared" si="15"/>
        <v>514.29999999999995</v>
      </c>
      <c r="AC34" s="32">
        <f t="shared" si="1"/>
        <v>67.899999999999977</v>
      </c>
      <c r="AD34" s="39">
        <f t="shared" si="2"/>
        <v>15.210573476702505</v>
      </c>
    </row>
    <row r="35" spans="1:31" s="37" customFormat="1" ht="18" customHeight="1">
      <c r="B35" s="38" t="s">
        <v>46</v>
      </c>
      <c r="C35" s="26">
        <f>+[2]PP!C33</f>
        <v>664.1</v>
      </c>
      <c r="D35" s="26">
        <f>+[2]PP!D33</f>
        <v>633.6</v>
      </c>
      <c r="E35" s="26">
        <f>+[2]PP!E33</f>
        <v>622.70000000000005</v>
      </c>
      <c r="F35" s="26">
        <f>+[2]PP!F33</f>
        <v>620.9</v>
      </c>
      <c r="G35" s="27">
        <f>+[2]PP!G33</f>
        <v>583</v>
      </c>
      <c r="H35" s="27">
        <f>+[2]PP!H33</f>
        <v>599.1</v>
      </c>
      <c r="I35" s="27">
        <f>+[2]PP!I33</f>
        <v>604.79999999999995</v>
      </c>
      <c r="J35" s="27">
        <f>+[2]PP!J33</f>
        <v>633.5</v>
      </c>
      <c r="K35" s="27">
        <f>+[2]PP!K33</f>
        <v>628</v>
      </c>
      <c r="L35" s="27">
        <f>+[2]PP!L33</f>
        <v>634.1</v>
      </c>
      <c r="M35" s="27">
        <f>+[2]PP!M33</f>
        <v>640.70000000000005</v>
      </c>
      <c r="N35" s="27">
        <f>+[2]PP!N33</f>
        <v>629.70000000000005</v>
      </c>
      <c r="O35" s="27">
        <f t="shared" si="14"/>
        <v>7494.2</v>
      </c>
      <c r="P35" s="28">
        <f>+[2]PP!P33</f>
        <v>670.1</v>
      </c>
      <c r="Q35" s="28">
        <f>+[2]PP!Q33</f>
        <v>660.3</v>
      </c>
      <c r="R35" s="28">
        <f>+[2]PP!R33</f>
        <v>657.5</v>
      </c>
      <c r="S35" s="28">
        <f>+[2]PP!S33</f>
        <v>666</v>
      </c>
      <c r="T35" s="28">
        <f>+[2]PP!T33</f>
        <v>658.9</v>
      </c>
      <c r="U35" s="28">
        <f>+[2]PP!U33</f>
        <v>684.3</v>
      </c>
      <c r="V35" s="28">
        <f>+[2]PP!V33</f>
        <v>669.9</v>
      </c>
      <c r="W35" s="28">
        <f>+[2]PP!W33</f>
        <v>751.8</v>
      </c>
      <c r="X35" s="28">
        <f>+[2]PP!X33</f>
        <v>688.7</v>
      </c>
      <c r="Y35" s="28">
        <f>+[2]PP!Y33</f>
        <v>686</v>
      </c>
      <c r="Z35" s="28">
        <f>+[2]PP!Z33</f>
        <v>699.8</v>
      </c>
      <c r="AA35" s="28">
        <f>+[2]PP!AA33</f>
        <v>688.5</v>
      </c>
      <c r="AB35" s="29">
        <f t="shared" si="15"/>
        <v>8181.8</v>
      </c>
      <c r="AC35" s="26">
        <f t="shared" si="1"/>
        <v>687.60000000000036</v>
      </c>
      <c r="AD35" s="29">
        <f t="shared" si="2"/>
        <v>9.1750954071148403</v>
      </c>
      <c r="AE35" s="43"/>
    </row>
    <row r="36" spans="1:31" s="37" customFormat="1" ht="18" customHeight="1">
      <c r="B36" s="38" t="s">
        <v>47</v>
      </c>
      <c r="C36" s="26">
        <f>+[2]PP!C34</f>
        <v>630</v>
      </c>
      <c r="D36" s="26">
        <f>+[2]PP!D34</f>
        <v>680.1</v>
      </c>
      <c r="E36" s="26">
        <f>+[2]PP!E34</f>
        <v>612</v>
      </c>
      <c r="F36" s="26">
        <f>+[2]PP!F34</f>
        <v>509.3</v>
      </c>
      <c r="G36" s="27">
        <f>+[2]PP!G34</f>
        <v>462.4</v>
      </c>
      <c r="H36" s="27">
        <f>+[2]PP!H34</f>
        <v>472.8</v>
      </c>
      <c r="I36" s="27">
        <f>+[2]PP!I34</f>
        <v>599.20000000000005</v>
      </c>
      <c r="J36" s="27">
        <f>+[2]PP!J34</f>
        <v>711.2</v>
      </c>
      <c r="K36" s="27">
        <f>+[2]PP!K34</f>
        <v>653</v>
      </c>
      <c r="L36" s="27">
        <f>+[2]PP!L34</f>
        <v>589.79999999999995</v>
      </c>
      <c r="M36" s="27">
        <f>+[2]PP!M34</f>
        <v>596.5</v>
      </c>
      <c r="N36" s="27">
        <f>+[2]PP!N34</f>
        <v>611.6</v>
      </c>
      <c r="O36" s="27">
        <f t="shared" si="14"/>
        <v>7127.9000000000005</v>
      </c>
      <c r="P36" s="28">
        <f>+[2]PP!P34</f>
        <v>710.6</v>
      </c>
      <c r="Q36" s="28">
        <f>+[2]PP!Q34</f>
        <v>543.6</v>
      </c>
      <c r="R36" s="28">
        <f>+[2]PP!R34</f>
        <v>689.7</v>
      </c>
      <c r="S36" s="28">
        <f>+[2]PP!S34</f>
        <v>1065.5</v>
      </c>
      <c r="T36" s="28">
        <f>+[2]PP!T34</f>
        <v>667.6</v>
      </c>
      <c r="U36" s="28">
        <f>+[2]PP!U34</f>
        <v>672.4</v>
      </c>
      <c r="V36" s="28">
        <f>+[2]PP!V34</f>
        <v>757.6</v>
      </c>
      <c r="W36" s="28">
        <f>+[2]PP!W34</f>
        <v>687.3</v>
      </c>
      <c r="X36" s="28">
        <f>+[2]PP!X34</f>
        <v>698.4</v>
      </c>
      <c r="Y36" s="28">
        <f>+[2]PP!Y34</f>
        <v>678.3</v>
      </c>
      <c r="Z36" s="28">
        <f>+[2]PP!Z34</f>
        <v>669.4</v>
      </c>
      <c r="AA36" s="28">
        <f>+[2]PP!AA34</f>
        <v>655.1</v>
      </c>
      <c r="AB36" s="29">
        <f t="shared" si="15"/>
        <v>8495.5</v>
      </c>
      <c r="AC36" s="26">
        <f t="shared" si="1"/>
        <v>1367.5999999999995</v>
      </c>
      <c r="AD36" s="29">
        <f t="shared" si="2"/>
        <v>19.186576691592187</v>
      </c>
    </row>
    <row r="37" spans="1:31" s="37" customFormat="1" ht="18" customHeight="1">
      <c r="B37" s="38" t="s">
        <v>35</v>
      </c>
      <c r="C37" s="35">
        <v>2.5</v>
      </c>
      <c r="D37" s="35">
        <v>1.4</v>
      </c>
      <c r="E37" s="35">
        <v>0</v>
      </c>
      <c r="F37" s="35">
        <v>0.6</v>
      </c>
      <c r="G37" s="27">
        <v>3.2</v>
      </c>
      <c r="H37" s="27">
        <v>3.1</v>
      </c>
      <c r="I37" s="27">
        <v>0.8</v>
      </c>
      <c r="J37" s="35">
        <v>36.200000000000003</v>
      </c>
      <c r="K37" s="35">
        <v>0.7</v>
      </c>
      <c r="L37" s="35">
        <v>0.7</v>
      </c>
      <c r="M37" s="35">
        <v>1.5</v>
      </c>
      <c r="N37" s="35">
        <v>0.7</v>
      </c>
      <c r="O37" s="27">
        <f t="shared" si="14"/>
        <v>51.400000000000013</v>
      </c>
      <c r="P37" s="33">
        <v>0</v>
      </c>
      <c r="Q37" s="33">
        <v>3.3</v>
      </c>
      <c r="R37" s="33">
        <v>0.7</v>
      </c>
      <c r="S37" s="33">
        <v>0.7</v>
      </c>
      <c r="T37" s="33">
        <v>0.7</v>
      </c>
      <c r="U37" s="33">
        <v>0.9</v>
      </c>
      <c r="V37" s="33">
        <v>0.7</v>
      </c>
      <c r="W37" s="33">
        <v>0.7</v>
      </c>
      <c r="X37" s="33">
        <v>4</v>
      </c>
      <c r="Y37" s="33">
        <v>0.1</v>
      </c>
      <c r="Z37" s="33">
        <v>0.7</v>
      </c>
      <c r="AA37" s="33">
        <v>0.7</v>
      </c>
      <c r="AB37" s="29">
        <f t="shared" si="15"/>
        <v>13.2</v>
      </c>
      <c r="AC37" s="32">
        <f t="shared" si="1"/>
        <v>-38.200000000000017</v>
      </c>
      <c r="AD37" s="39">
        <f t="shared" si="2"/>
        <v>-74.319066147859942</v>
      </c>
    </row>
    <row r="38" spans="1:31" s="37" customFormat="1" ht="18" customHeight="1">
      <c r="B38" s="40" t="s">
        <v>48</v>
      </c>
      <c r="C38" s="17">
        <f t="shared" ref="C38:AB38" si="16">SUM(C39:C42)</f>
        <v>1489.7</v>
      </c>
      <c r="D38" s="17">
        <f t="shared" si="16"/>
        <v>1121.3000000000002</v>
      </c>
      <c r="E38" s="17">
        <f t="shared" si="16"/>
        <v>736.19999999999993</v>
      </c>
      <c r="F38" s="17">
        <f t="shared" si="16"/>
        <v>4.3</v>
      </c>
      <c r="G38" s="18">
        <f t="shared" si="16"/>
        <v>64.900000000000006</v>
      </c>
      <c r="H38" s="18">
        <f t="shared" si="16"/>
        <v>512.79999999999995</v>
      </c>
      <c r="I38" s="18">
        <f t="shared" si="16"/>
        <v>945.3</v>
      </c>
      <c r="J38" s="18">
        <f t="shared" si="16"/>
        <v>850.59999999999991</v>
      </c>
      <c r="K38" s="18">
        <f t="shared" si="16"/>
        <v>1008.9999999999999</v>
      </c>
      <c r="L38" s="18">
        <f t="shared" si="16"/>
        <v>1163.5000000000002</v>
      </c>
      <c r="M38" s="18">
        <f t="shared" si="16"/>
        <v>1183.6999999999998</v>
      </c>
      <c r="N38" s="18">
        <f t="shared" si="16"/>
        <v>1874.6999999999998</v>
      </c>
      <c r="O38" s="18">
        <f t="shared" si="16"/>
        <v>10955.999999999998</v>
      </c>
      <c r="P38" s="19">
        <f t="shared" si="16"/>
        <v>1687.6</v>
      </c>
      <c r="Q38" s="19">
        <f t="shared" si="16"/>
        <v>2025.4999999999998</v>
      </c>
      <c r="R38" s="19">
        <f t="shared" si="16"/>
        <v>1677.2</v>
      </c>
      <c r="S38" s="19">
        <f t="shared" si="16"/>
        <v>1317.3</v>
      </c>
      <c r="T38" s="19">
        <f t="shared" si="16"/>
        <v>1410.3</v>
      </c>
      <c r="U38" s="19">
        <f t="shared" si="16"/>
        <v>1429.8</v>
      </c>
      <c r="V38" s="19">
        <f t="shared" si="16"/>
        <v>1473.1999999999998</v>
      </c>
      <c r="W38" s="19">
        <f t="shared" si="16"/>
        <v>1435.2</v>
      </c>
      <c r="X38" s="19">
        <f t="shared" si="16"/>
        <v>1351.9999999999998</v>
      </c>
      <c r="Y38" s="19">
        <f t="shared" si="16"/>
        <v>1513.8</v>
      </c>
      <c r="Z38" s="19">
        <f t="shared" si="16"/>
        <v>1805.1000000000001</v>
      </c>
      <c r="AA38" s="19">
        <f t="shared" si="16"/>
        <v>2426.6</v>
      </c>
      <c r="AB38" s="20">
        <f t="shared" si="16"/>
        <v>19553.599999999995</v>
      </c>
      <c r="AC38" s="17">
        <f t="shared" si="1"/>
        <v>8597.5999999999967</v>
      </c>
      <c r="AD38" s="20">
        <f t="shared" si="2"/>
        <v>78.473895582329305</v>
      </c>
    </row>
    <row r="39" spans="1:31" s="37" customFormat="1" ht="18" customHeight="1">
      <c r="B39" s="44" t="s">
        <v>49</v>
      </c>
      <c r="C39" s="32">
        <f>+[2]PP!C37</f>
        <v>1141</v>
      </c>
      <c r="D39" s="32">
        <f>+[2]PP!D37</f>
        <v>971.4</v>
      </c>
      <c r="E39" s="32">
        <f>+[2]PP!E37</f>
        <v>641.79999999999995</v>
      </c>
      <c r="F39" s="32">
        <f>+[2]PP!F37</f>
        <v>0</v>
      </c>
      <c r="G39" s="27">
        <f>+[2]PP!G37</f>
        <v>58.3</v>
      </c>
      <c r="H39" s="27">
        <f>+[2]PP!H37</f>
        <v>478.6</v>
      </c>
      <c r="I39" s="27">
        <f>+[2]PP!I37</f>
        <v>846.3</v>
      </c>
      <c r="J39" s="27">
        <f>+[2]PP!J37</f>
        <v>731.8</v>
      </c>
      <c r="K39" s="27">
        <f>+[2]PP!K37</f>
        <v>875.4</v>
      </c>
      <c r="L39" s="27">
        <f>+[2]PP!L37</f>
        <v>1011.7</v>
      </c>
      <c r="M39" s="27">
        <f>+[2]PP!M37</f>
        <v>950.2</v>
      </c>
      <c r="N39" s="27">
        <f>+[2]PP!N37</f>
        <v>1175.5999999999999</v>
      </c>
      <c r="O39" s="27">
        <f>SUM(C39:N39)</f>
        <v>8882.0999999999985</v>
      </c>
      <c r="P39" s="33">
        <f>+[2]PP!P37</f>
        <v>797.8</v>
      </c>
      <c r="Q39" s="33">
        <f>+[2]PP!Q37</f>
        <v>1147.8</v>
      </c>
      <c r="R39" s="33">
        <f>+[2]PP!R37</f>
        <v>1420.9</v>
      </c>
      <c r="S39" s="33">
        <f>+[2]PP!S37</f>
        <v>1145.5</v>
      </c>
      <c r="T39" s="33">
        <f>+[2]PP!T37</f>
        <v>1242.5</v>
      </c>
      <c r="U39" s="33">
        <f>+[2]PP!U37</f>
        <v>1262.8</v>
      </c>
      <c r="V39" s="33">
        <f>+[2]PP!V37</f>
        <v>1267.5999999999999</v>
      </c>
      <c r="W39" s="33">
        <f>+[2]PP!W37</f>
        <v>1263</v>
      </c>
      <c r="X39" s="33">
        <f>+[2]PP!X37</f>
        <v>1196</v>
      </c>
      <c r="Y39" s="33">
        <f>+[2]PP!Y37</f>
        <v>1358.5</v>
      </c>
      <c r="Z39" s="33">
        <f>+[2]PP!Z37</f>
        <v>1398.3</v>
      </c>
      <c r="AA39" s="33">
        <f>+[2]PP!AA37</f>
        <v>1687.5</v>
      </c>
      <c r="AB39" s="29">
        <f>SUM(P39:AA39)</f>
        <v>15188.199999999999</v>
      </c>
      <c r="AC39" s="32">
        <f t="shared" si="1"/>
        <v>6306.1</v>
      </c>
      <c r="AD39" s="39">
        <f t="shared" si="2"/>
        <v>70.997849607637846</v>
      </c>
    </row>
    <row r="40" spans="1:31" s="37" customFormat="1" ht="18" customHeight="1">
      <c r="B40" s="44" t="s">
        <v>50</v>
      </c>
      <c r="C40" s="32">
        <f>+[2]PP!C38</f>
        <v>243.2</v>
      </c>
      <c r="D40" s="32">
        <f>+[2]PP!D38</f>
        <v>44.2</v>
      </c>
      <c r="E40" s="32">
        <f>+[2]PP!E38</f>
        <v>27.8</v>
      </c>
      <c r="F40" s="32">
        <f>+[2]PP!F38</f>
        <v>0.2</v>
      </c>
      <c r="G40" s="27">
        <f>+[2]PP!G38</f>
        <v>3.9</v>
      </c>
      <c r="H40" s="27">
        <f>+[2]PP!H38</f>
        <v>22.4</v>
      </c>
      <c r="I40" s="27">
        <f>+[2]PP!I38</f>
        <v>31.6</v>
      </c>
      <c r="J40" s="27">
        <f>+[2]PP!J38</f>
        <v>27.8</v>
      </c>
      <c r="K40" s="27">
        <f>+[2]PP!K38</f>
        <v>35.299999999999997</v>
      </c>
      <c r="L40" s="27">
        <f>+[2]PP!L38</f>
        <v>39</v>
      </c>
      <c r="M40" s="27">
        <f>+[2]PP!M38</f>
        <v>118.8</v>
      </c>
      <c r="N40" s="27">
        <f>+[2]PP!N38</f>
        <v>595.1</v>
      </c>
      <c r="O40" s="27">
        <f>SUM(C40:N40)</f>
        <v>1189.3</v>
      </c>
      <c r="P40" s="33">
        <f>+[2]PP!P38</f>
        <v>781.9</v>
      </c>
      <c r="Q40" s="33">
        <f>+[2]PP!Q38</f>
        <v>779.4</v>
      </c>
      <c r="R40" s="33">
        <f>+[2]PP!R38</f>
        <v>148.6</v>
      </c>
      <c r="S40" s="33">
        <f>+[2]PP!S38</f>
        <v>54.8</v>
      </c>
      <c r="T40" s="33">
        <f>+[2]PP!T38</f>
        <v>55.3</v>
      </c>
      <c r="U40" s="33">
        <f>+[2]PP!U38</f>
        <v>51.2</v>
      </c>
      <c r="V40" s="33">
        <f>+[2]PP!V38</f>
        <v>48.8</v>
      </c>
      <c r="W40" s="33">
        <f>+[2]PP!W38</f>
        <v>47.7</v>
      </c>
      <c r="X40" s="33">
        <f>+[2]PP!X38</f>
        <v>45.1</v>
      </c>
      <c r="Y40" s="33">
        <f>+[2]PP!Y38</f>
        <v>45</v>
      </c>
      <c r="Z40" s="33">
        <f>+[2]PP!Z38</f>
        <v>299.10000000000002</v>
      </c>
      <c r="AA40" s="33">
        <f>+[2]PP!AA38</f>
        <v>634.1</v>
      </c>
      <c r="AB40" s="29">
        <f>SUM(P40:AA40)</f>
        <v>2990.9999999999995</v>
      </c>
      <c r="AC40" s="32">
        <f t="shared" si="1"/>
        <v>1801.6999999999996</v>
      </c>
      <c r="AD40" s="39">
        <f t="shared" si="2"/>
        <v>151.49247456487007</v>
      </c>
    </row>
    <row r="41" spans="1:31" s="37" customFormat="1" ht="18" customHeight="1">
      <c r="B41" s="38" t="s">
        <v>51</v>
      </c>
      <c r="C41" s="32">
        <f>+[2]PP!C42</f>
        <v>82</v>
      </c>
      <c r="D41" s="32">
        <f>+[2]PP!D42</f>
        <v>82.3</v>
      </c>
      <c r="E41" s="32">
        <f>+[2]PP!E42</f>
        <v>50.6</v>
      </c>
      <c r="F41" s="32">
        <f>+[2]PP!F42</f>
        <v>3.8</v>
      </c>
      <c r="G41" s="27">
        <f>+[2]PP!G42</f>
        <v>1.2</v>
      </c>
      <c r="H41" s="27">
        <f>+[2]PP!H42</f>
        <v>11.3</v>
      </c>
      <c r="I41" s="27">
        <f>+[2]PP!I42</f>
        <v>60.9</v>
      </c>
      <c r="J41" s="27">
        <f>+[2]PP!J42</f>
        <v>72.400000000000006</v>
      </c>
      <c r="K41" s="27">
        <f>+[2]PP!K42</f>
        <v>75.3</v>
      </c>
      <c r="L41" s="27">
        <f>+[2]PP!L42</f>
        <v>83.4</v>
      </c>
      <c r="M41" s="27">
        <f>+[2]PP!M42</f>
        <v>84.1</v>
      </c>
      <c r="N41" s="27">
        <f>+[2]PP!N42</f>
        <v>77.900000000000006</v>
      </c>
      <c r="O41" s="27">
        <f>SUM(C41:N41)</f>
        <v>685.2</v>
      </c>
      <c r="P41" s="33">
        <f>+[2]PP!P42</f>
        <v>82.2</v>
      </c>
      <c r="Q41" s="33">
        <f>+[2]PP!Q42</f>
        <v>72.5</v>
      </c>
      <c r="R41" s="33">
        <f>+[2]PP!R42</f>
        <v>80.8</v>
      </c>
      <c r="S41" s="33">
        <f>+[2]PP!S42</f>
        <v>91.1</v>
      </c>
      <c r="T41" s="33">
        <f>+[2]PP!T42</f>
        <v>82.8</v>
      </c>
      <c r="U41" s="33">
        <f>+[2]PP!U42</f>
        <v>87.8</v>
      </c>
      <c r="V41" s="33">
        <f>+[2]PP!V42</f>
        <v>116.2</v>
      </c>
      <c r="W41" s="33">
        <f>+[2]PP!W42</f>
        <v>83.7</v>
      </c>
      <c r="X41" s="33">
        <f>+[2]PP!X42</f>
        <v>84.8</v>
      </c>
      <c r="Y41" s="33">
        <f>+[2]PP!Y42</f>
        <v>84.2</v>
      </c>
      <c r="Z41" s="33">
        <f>+[2]PP!Z42</f>
        <v>82.2</v>
      </c>
      <c r="AA41" s="33">
        <f>+[2]PP!AA42</f>
        <v>79</v>
      </c>
      <c r="AB41" s="29">
        <f>SUM(P41:AA41)</f>
        <v>1027.3000000000002</v>
      </c>
      <c r="AC41" s="32">
        <f t="shared" si="1"/>
        <v>342.10000000000014</v>
      </c>
      <c r="AD41" s="39">
        <f t="shared" si="2"/>
        <v>49.92702860478694</v>
      </c>
    </row>
    <row r="42" spans="1:31" s="37" customFormat="1" ht="18" customHeight="1">
      <c r="B42" s="38" t="s">
        <v>52</v>
      </c>
      <c r="C42" s="32">
        <f>+[2]PP!C43</f>
        <v>23.5</v>
      </c>
      <c r="D42" s="32">
        <f>+[2]PP!D43</f>
        <v>23.4</v>
      </c>
      <c r="E42" s="32">
        <f>+[2]PP!E43</f>
        <v>16</v>
      </c>
      <c r="F42" s="32">
        <f>+[2]PP!F43</f>
        <v>0.3</v>
      </c>
      <c r="G42" s="27">
        <f>+[2]PP!G43</f>
        <v>1.5</v>
      </c>
      <c r="H42" s="27">
        <f>+[2]PP!H43</f>
        <v>0.5</v>
      </c>
      <c r="I42" s="27">
        <f>+[2]PP!I43</f>
        <v>6.5</v>
      </c>
      <c r="J42" s="27">
        <f>+[2]PP!J43</f>
        <v>18.600000000000001</v>
      </c>
      <c r="K42" s="27">
        <f>+[2]PP!K43</f>
        <v>23</v>
      </c>
      <c r="L42" s="27">
        <f>+[2]PP!L43</f>
        <v>29.4</v>
      </c>
      <c r="M42" s="27">
        <f>+[2]PP!M43</f>
        <v>30.6</v>
      </c>
      <c r="N42" s="27">
        <f>+[2]PP!N43</f>
        <v>26.1</v>
      </c>
      <c r="O42" s="27">
        <f>SUM(C42:N42)</f>
        <v>199.39999999999998</v>
      </c>
      <c r="P42" s="33">
        <f>+[2]PP!P43</f>
        <v>25.7</v>
      </c>
      <c r="Q42" s="33">
        <f>+[2]PP!Q43</f>
        <v>25.8</v>
      </c>
      <c r="R42" s="33">
        <f>+[2]PP!R43</f>
        <v>26.9</v>
      </c>
      <c r="S42" s="33">
        <f>+[2]PP!S43</f>
        <v>25.9</v>
      </c>
      <c r="T42" s="33">
        <f>+[2]PP!T43</f>
        <v>29.7</v>
      </c>
      <c r="U42" s="33">
        <f>+[2]PP!U43</f>
        <v>28</v>
      </c>
      <c r="V42" s="33">
        <f>+[2]PP!V43</f>
        <v>40.6</v>
      </c>
      <c r="W42" s="33">
        <f>+[2]PP!W43</f>
        <v>40.799999999999997</v>
      </c>
      <c r="X42" s="33">
        <f>+[2]PP!X43</f>
        <v>26.1</v>
      </c>
      <c r="Y42" s="33">
        <f>+[2]PP!Y43</f>
        <v>26.1</v>
      </c>
      <c r="Z42" s="33">
        <f>+[2]PP!Z43</f>
        <v>25.5</v>
      </c>
      <c r="AA42" s="33">
        <f>+[2]PP!AA43</f>
        <v>26</v>
      </c>
      <c r="AB42" s="29">
        <f>SUM(P42:AA42)</f>
        <v>347.1</v>
      </c>
      <c r="AC42" s="26">
        <f t="shared" si="1"/>
        <v>147.70000000000005</v>
      </c>
      <c r="AD42" s="29">
        <f t="shared" si="2"/>
        <v>74.07221664994988</v>
      </c>
    </row>
    <row r="43" spans="1:31" s="37" customFormat="1" ht="18" customHeight="1">
      <c r="B43" s="30" t="s">
        <v>53</v>
      </c>
      <c r="C43" s="45">
        <v>98.5</v>
      </c>
      <c r="D43" s="45">
        <v>64.599999999999994</v>
      </c>
      <c r="E43" s="45">
        <v>47.2</v>
      </c>
      <c r="F43" s="45">
        <v>12.9</v>
      </c>
      <c r="G43" s="22">
        <v>16.600000000000001</v>
      </c>
      <c r="H43" s="22">
        <v>33.9</v>
      </c>
      <c r="I43" s="22">
        <v>56.4</v>
      </c>
      <c r="J43" s="45">
        <v>47.4</v>
      </c>
      <c r="K43" s="45">
        <v>41.8</v>
      </c>
      <c r="L43" s="45">
        <v>44.4</v>
      </c>
      <c r="M43" s="45">
        <v>37.4</v>
      </c>
      <c r="N43" s="45">
        <v>203.5</v>
      </c>
      <c r="O43" s="22">
        <f>SUM(C43:N43)</f>
        <v>704.59999999999991</v>
      </c>
      <c r="P43" s="19">
        <v>37.9</v>
      </c>
      <c r="Q43" s="19">
        <v>44</v>
      </c>
      <c r="R43" s="19">
        <v>45.2</v>
      </c>
      <c r="S43" s="19">
        <v>54.6</v>
      </c>
      <c r="T43" s="19">
        <v>55.1</v>
      </c>
      <c r="U43" s="19">
        <v>49.3</v>
      </c>
      <c r="V43" s="19">
        <v>66.400000000000006</v>
      </c>
      <c r="W43" s="19">
        <v>482.3</v>
      </c>
      <c r="X43" s="19">
        <v>185.7</v>
      </c>
      <c r="Y43" s="19">
        <v>204.4</v>
      </c>
      <c r="Z43" s="19">
        <v>88.2</v>
      </c>
      <c r="AA43" s="19">
        <v>186.4</v>
      </c>
      <c r="AB43" s="24">
        <f>SUM(P43:AA43)</f>
        <v>1499.5000000000002</v>
      </c>
      <c r="AC43" s="17">
        <f t="shared" si="1"/>
        <v>794.90000000000032</v>
      </c>
      <c r="AD43" s="20">
        <f t="shared" si="2"/>
        <v>112.81578200397395</v>
      </c>
    </row>
    <row r="44" spans="1:31" s="37" customFormat="1" ht="18" customHeight="1">
      <c r="B44" s="46" t="s">
        <v>54</v>
      </c>
      <c r="C44" s="17">
        <f t="shared" ref="C44:AB44" si="17">SUM(C45:C46)</f>
        <v>672.5</v>
      </c>
      <c r="D44" s="17">
        <f t="shared" si="17"/>
        <v>627.79999999999995</v>
      </c>
      <c r="E44" s="17">
        <f t="shared" si="17"/>
        <v>552.5</v>
      </c>
      <c r="F44" s="17">
        <f t="shared" si="17"/>
        <v>90.399999999999991</v>
      </c>
      <c r="G44" s="18">
        <f t="shared" si="17"/>
        <v>25.200000000000003</v>
      </c>
      <c r="H44" s="18">
        <f t="shared" si="17"/>
        <v>14.7</v>
      </c>
      <c r="I44" s="18">
        <f t="shared" si="17"/>
        <v>50.7</v>
      </c>
      <c r="J44" s="18">
        <f t="shared" si="17"/>
        <v>140.4</v>
      </c>
      <c r="K44" s="18">
        <f t="shared" si="17"/>
        <v>133.4</v>
      </c>
      <c r="L44" s="18">
        <f t="shared" si="17"/>
        <v>162.6</v>
      </c>
      <c r="M44" s="18">
        <f t="shared" si="17"/>
        <v>199.9</v>
      </c>
      <c r="N44" s="18">
        <f t="shared" si="17"/>
        <v>227.1</v>
      </c>
      <c r="O44" s="18">
        <f t="shared" si="17"/>
        <v>2897.2</v>
      </c>
      <c r="P44" s="19">
        <f t="shared" si="17"/>
        <v>356.90000000000003</v>
      </c>
      <c r="Q44" s="19">
        <f t="shared" si="17"/>
        <v>322.60000000000002</v>
      </c>
      <c r="R44" s="19">
        <f t="shared" si="17"/>
        <v>287.3</v>
      </c>
      <c r="S44" s="19">
        <f t="shared" si="17"/>
        <v>415.5</v>
      </c>
      <c r="T44" s="19">
        <f t="shared" si="17"/>
        <v>423.8</v>
      </c>
      <c r="U44" s="19">
        <f t="shared" si="17"/>
        <v>499.09999999999997</v>
      </c>
      <c r="V44" s="19">
        <f t="shared" si="17"/>
        <v>553</v>
      </c>
      <c r="W44" s="19">
        <f t="shared" si="17"/>
        <v>680.4</v>
      </c>
      <c r="X44" s="19">
        <f t="shared" si="17"/>
        <v>625.5</v>
      </c>
      <c r="Y44" s="19">
        <f t="shared" si="17"/>
        <v>467.59999999999997</v>
      </c>
      <c r="Z44" s="19">
        <f t="shared" si="17"/>
        <v>603.6</v>
      </c>
      <c r="AA44" s="19">
        <f t="shared" si="17"/>
        <v>638.4</v>
      </c>
      <c r="AB44" s="20">
        <f t="shared" si="17"/>
        <v>5873.7</v>
      </c>
      <c r="AC44" s="17">
        <f t="shared" si="1"/>
        <v>2976.5</v>
      </c>
      <c r="AD44" s="20">
        <f t="shared" si="2"/>
        <v>102.73712550048324</v>
      </c>
    </row>
    <row r="45" spans="1:31" s="37" customFormat="1" ht="18" customHeight="1">
      <c r="B45" s="38" t="s">
        <v>55</v>
      </c>
      <c r="C45" s="32">
        <f>+[2]PP!C51</f>
        <v>672.4</v>
      </c>
      <c r="D45" s="32">
        <f>+[2]PP!D51</f>
        <v>627.5</v>
      </c>
      <c r="E45" s="32">
        <f>+[2]PP!E51</f>
        <v>552.1</v>
      </c>
      <c r="F45" s="32">
        <f>+[2]PP!F51</f>
        <v>90.3</v>
      </c>
      <c r="G45" s="27">
        <f>+[2]PP!G51</f>
        <v>24.6</v>
      </c>
      <c r="H45" s="27">
        <f>+[2]PP!H51</f>
        <v>14.7</v>
      </c>
      <c r="I45" s="27">
        <f>+[2]PP!I51</f>
        <v>50.1</v>
      </c>
      <c r="J45" s="27">
        <f>+[2]PP!J51</f>
        <v>140.1</v>
      </c>
      <c r="K45" s="27">
        <f>+[2]PP!K51</f>
        <v>132.80000000000001</v>
      </c>
      <c r="L45" s="27">
        <f>+[2]PP!L51</f>
        <v>162.6</v>
      </c>
      <c r="M45" s="27">
        <f>+[2]PP!M51</f>
        <v>199.6</v>
      </c>
      <c r="N45" s="27">
        <f>+[2]PP!N51</f>
        <v>227.1</v>
      </c>
      <c r="O45" s="27">
        <f>SUM(C45:N45)</f>
        <v>2893.8999999999996</v>
      </c>
      <c r="P45" s="33">
        <f>+[2]PP!P51</f>
        <v>356.8</v>
      </c>
      <c r="Q45" s="33">
        <f>+[2]PP!Q51</f>
        <v>322.3</v>
      </c>
      <c r="R45" s="33">
        <f>+[2]PP!R51</f>
        <v>287.10000000000002</v>
      </c>
      <c r="S45" s="33">
        <f>+[2]PP!S51</f>
        <v>415.3</v>
      </c>
      <c r="T45" s="33">
        <f>+[2]PP!T51</f>
        <v>422.6</v>
      </c>
      <c r="U45" s="33">
        <f>+[2]PP!U51</f>
        <v>498.7</v>
      </c>
      <c r="V45" s="33">
        <f>+[2]PP!V51</f>
        <v>552.9</v>
      </c>
      <c r="W45" s="33">
        <f>+[2]PP!W51</f>
        <v>679.9</v>
      </c>
      <c r="X45" s="33">
        <f>+[2]PP!X51</f>
        <v>625.29999999999995</v>
      </c>
      <c r="Y45" s="33">
        <f>+[2]PP!Y51</f>
        <v>467.4</v>
      </c>
      <c r="Z45" s="33">
        <f>+[2]PP!Z51</f>
        <v>603.5</v>
      </c>
      <c r="AA45" s="33">
        <f>+[2]PP!AA51</f>
        <v>638.29999999999995</v>
      </c>
      <c r="AB45" s="29">
        <f>SUM(P45:AA45)</f>
        <v>5870.0999999999995</v>
      </c>
      <c r="AC45" s="32">
        <f t="shared" si="1"/>
        <v>2976.2</v>
      </c>
      <c r="AD45" s="39">
        <f t="shared" si="2"/>
        <v>102.84391305850238</v>
      </c>
    </row>
    <row r="46" spans="1:31" s="37" customFormat="1" ht="18" customHeight="1">
      <c r="B46" s="38" t="s">
        <v>35</v>
      </c>
      <c r="C46" s="32">
        <v>0.1</v>
      </c>
      <c r="D46" s="32">
        <v>0.3</v>
      </c>
      <c r="E46" s="32">
        <v>0.4</v>
      </c>
      <c r="F46" s="32">
        <v>0.1</v>
      </c>
      <c r="G46" s="27">
        <v>0.6</v>
      </c>
      <c r="H46" s="27">
        <v>0</v>
      </c>
      <c r="I46" s="27">
        <v>0.6</v>
      </c>
      <c r="J46" s="27">
        <v>0.3</v>
      </c>
      <c r="K46" s="27">
        <v>0.6</v>
      </c>
      <c r="L46" s="27">
        <v>0</v>
      </c>
      <c r="M46" s="27">
        <v>0.3</v>
      </c>
      <c r="N46" s="27">
        <v>0</v>
      </c>
      <c r="O46" s="27">
        <f>SUM(C46:N46)</f>
        <v>3.3</v>
      </c>
      <c r="P46" s="33">
        <v>0.1</v>
      </c>
      <c r="Q46" s="33">
        <v>0.3</v>
      </c>
      <c r="R46" s="33">
        <v>0.2</v>
      </c>
      <c r="S46" s="33">
        <v>0.2</v>
      </c>
      <c r="T46" s="33">
        <v>1.2</v>
      </c>
      <c r="U46" s="33">
        <v>0.4</v>
      </c>
      <c r="V46" s="33">
        <v>0.1</v>
      </c>
      <c r="W46" s="33">
        <v>0.5</v>
      </c>
      <c r="X46" s="33">
        <v>0.2</v>
      </c>
      <c r="Y46" s="33">
        <v>0.2</v>
      </c>
      <c r="Z46" s="33">
        <v>0.1</v>
      </c>
      <c r="AA46" s="33">
        <v>0.1</v>
      </c>
      <c r="AB46" s="29">
        <f>SUM(P46:AA46)</f>
        <v>3.6000000000000005</v>
      </c>
      <c r="AC46" s="32">
        <f t="shared" si="1"/>
        <v>0.30000000000000071</v>
      </c>
      <c r="AD46" s="39">
        <f t="shared" si="2"/>
        <v>9.090909090909113</v>
      </c>
    </row>
    <row r="47" spans="1:31" ht="18" customHeight="1">
      <c r="B47" s="46" t="s">
        <v>56</v>
      </c>
      <c r="C47" s="17">
        <f>+[2]PP!C54</f>
        <v>83.7</v>
      </c>
      <c r="D47" s="17">
        <f>+[2]PP!D54</f>
        <v>65.5</v>
      </c>
      <c r="E47" s="17">
        <f>+[2]PP!E54</f>
        <v>47</v>
      </c>
      <c r="F47" s="17">
        <f>+[2]PP!F54</f>
        <v>0</v>
      </c>
      <c r="G47" s="22">
        <f>+[2]PP!G54</f>
        <v>3.9</v>
      </c>
      <c r="H47" s="22">
        <f>+[2]PP!H54</f>
        <v>31.9</v>
      </c>
      <c r="I47" s="22">
        <f>+[2]PP!I54</f>
        <v>61.6</v>
      </c>
      <c r="J47" s="22">
        <f>+[2]PP!J54</f>
        <v>50.3</v>
      </c>
      <c r="K47" s="22">
        <f>+[2]PP!K54</f>
        <v>60.1</v>
      </c>
      <c r="L47" s="22">
        <f>+[2]PP!L54</f>
        <v>73</v>
      </c>
      <c r="M47" s="22">
        <f>+[2]PP!M54</f>
        <v>68.599999999999994</v>
      </c>
      <c r="N47" s="22">
        <f>+[2]PP!N54</f>
        <v>83.5</v>
      </c>
      <c r="O47" s="22">
        <f>SUM(C47:N47)</f>
        <v>629.1</v>
      </c>
      <c r="P47" s="19">
        <f>+[2]PP!P54</f>
        <v>56.4</v>
      </c>
      <c r="Q47" s="19">
        <f>+[2]PP!Q54</f>
        <v>83.9</v>
      </c>
      <c r="R47" s="19">
        <f>+[2]PP!R54</f>
        <v>101.7</v>
      </c>
      <c r="S47" s="19">
        <f>+[2]PP!S54</f>
        <v>81.3</v>
      </c>
      <c r="T47" s="19">
        <f>+[2]PP!T54</f>
        <v>91.5</v>
      </c>
      <c r="U47" s="19">
        <f>+[2]PP!U54</f>
        <v>92.8</v>
      </c>
      <c r="V47" s="19">
        <f>+[2]PP!V54</f>
        <v>91.4</v>
      </c>
      <c r="W47" s="19">
        <f>+[2]PP!W54</f>
        <v>92.9</v>
      </c>
      <c r="X47" s="19">
        <f>+[2]PP!X54</f>
        <v>89.9</v>
      </c>
      <c r="Y47" s="19">
        <f>+[2]PP!Y54</f>
        <v>96.1</v>
      </c>
      <c r="Z47" s="19">
        <f>+[2]PP!Z54</f>
        <v>103.4</v>
      </c>
      <c r="AA47" s="19">
        <f>+[2]PP!AA54</f>
        <v>120.4</v>
      </c>
      <c r="AB47" s="24">
        <f>SUM(P47:AA47)</f>
        <v>1101.7</v>
      </c>
      <c r="AC47" s="17">
        <f t="shared" si="1"/>
        <v>472.6</v>
      </c>
      <c r="AD47" s="20">
        <f t="shared" si="2"/>
        <v>75.123191861389287</v>
      </c>
    </row>
    <row r="48" spans="1:31" ht="18" customHeight="1">
      <c r="A48" s="47"/>
      <c r="B48" s="46" t="s">
        <v>57</v>
      </c>
      <c r="C48" s="17">
        <f>+[2]PP!C55</f>
        <v>0.1</v>
      </c>
      <c r="D48" s="17">
        <f>+[2]PP!D55</f>
        <v>0.1</v>
      </c>
      <c r="E48" s="17">
        <f>+[2]PP!E55</f>
        <v>0.1</v>
      </c>
      <c r="F48" s="17">
        <f>+[2]PP!F55</f>
        <v>0</v>
      </c>
      <c r="G48" s="22">
        <f>+[2]PP!G55</f>
        <v>0</v>
      </c>
      <c r="H48" s="22">
        <f>+[2]PP!H55</f>
        <v>0</v>
      </c>
      <c r="I48" s="22">
        <f>+[2]PP!I55</f>
        <v>0.1</v>
      </c>
      <c r="J48" s="22">
        <f>+[2]PP!J55</f>
        <v>0.1</v>
      </c>
      <c r="K48" s="22">
        <f>+[2]PP!K55</f>
        <v>0.2</v>
      </c>
      <c r="L48" s="22">
        <f>+[2]PP!L55</f>
        <v>0.1</v>
      </c>
      <c r="M48" s="22">
        <f>+[2]PP!M55</f>
        <v>0.1</v>
      </c>
      <c r="N48" s="22">
        <f>+[2]PP!N55</f>
        <v>0.1</v>
      </c>
      <c r="O48" s="22">
        <f>SUM(C48:N48)</f>
        <v>0.99999999999999989</v>
      </c>
      <c r="P48" s="19">
        <f>+[2]PP!P55</f>
        <v>0</v>
      </c>
      <c r="Q48" s="19">
        <f>+[2]PP!Q55</f>
        <v>0.2</v>
      </c>
      <c r="R48" s="19">
        <f>+[2]PP!R55</f>
        <v>0.1</v>
      </c>
      <c r="S48" s="19">
        <f>+[2]PP!S55</f>
        <v>0</v>
      </c>
      <c r="T48" s="19">
        <f>+[2]PP!T55</f>
        <v>0.1</v>
      </c>
      <c r="U48" s="19">
        <f>+[2]PP!U55</f>
        <v>0.1</v>
      </c>
      <c r="V48" s="19">
        <f>+[2]PP!V55</f>
        <v>0.3</v>
      </c>
      <c r="W48" s="19">
        <f>+[2]PP!W55</f>
        <v>0.2</v>
      </c>
      <c r="X48" s="19">
        <f>+[2]PP!X55</f>
        <v>0.1</v>
      </c>
      <c r="Y48" s="19">
        <f>+[2]PP!Y55</f>
        <v>0.4</v>
      </c>
      <c r="Z48" s="19">
        <f>+[2]PP!Z55</f>
        <v>0.1</v>
      </c>
      <c r="AA48" s="19">
        <f>+[2]PP!AA55</f>
        <v>0.1</v>
      </c>
      <c r="AB48" s="24">
        <f>SUM(P48:AA48)</f>
        <v>1.7000000000000002</v>
      </c>
      <c r="AC48" s="17">
        <f t="shared" si="1"/>
        <v>0.70000000000000029</v>
      </c>
      <c r="AD48" s="20">
        <v>0</v>
      </c>
    </row>
    <row r="49" spans="1:189" ht="18" customHeight="1">
      <c r="B49" s="16" t="s">
        <v>58</v>
      </c>
      <c r="C49" s="17">
        <f t="shared" ref="C49:AB49" si="18">+C50+C53+C56</f>
        <v>294.3</v>
      </c>
      <c r="D49" s="17">
        <f t="shared" si="18"/>
        <v>369.6</v>
      </c>
      <c r="E49" s="17">
        <f t="shared" si="18"/>
        <v>330.1</v>
      </c>
      <c r="F49" s="17">
        <f t="shared" si="18"/>
        <v>132.20000000000002</v>
      </c>
      <c r="G49" s="18">
        <f t="shared" si="18"/>
        <v>28.7</v>
      </c>
      <c r="H49" s="18">
        <f t="shared" si="18"/>
        <v>38.5</v>
      </c>
      <c r="I49" s="18">
        <f t="shared" si="18"/>
        <v>74.3</v>
      </c>
      <c r="J49" s="18">
        <f t="shared" si="18"/>
        <v>94.1</v>
      </c>
      <c r="K49" s="18">
        <f t="shared" si="18"/>
        <v>152.40000000000003</v>
      </c>
      <c r="L49" s="18">
        <f t="shared" si="18"/>
        <v>131.80000000000001</v>
      </c>
      <c r="M49" s="18">
        <f t="shared" si="18"/>
        <v>168.4</v>
      </c>
      <c r="N49" s="18">
        <f t="shared" si="18"/>
        <v>255.2</v>
      </c>
      <c r="O49" s="18">
        <f t="shared" si="18"/>
        <v>2069.6</v>
      </c>
      <c r="P49" s="19">
        <f t="shared" si="18"/>
        <v>189.89999999999998</v>
      </c>
      <c r="Q49" s="19">
        <f t="shared" si="18"/>
        <v>181.9</v>
      </c>
      <c r="R49" s="19">
        <f t="shared" si="18"/>
        <v>208.30000000000004</v>
      </c>
      <c r="S49" s="19">
        <f t="shared" si="18"/>
        <v>340.5</v>
      </c>
      <c r="T49" s="19">
        <f t="shared" si="18"/>
        <v>341.90000000000003</v>
      </c>
      <c r="U49" s="19">
        <f t="shared" si="18"/>
        <v>338.6</v>
      </c>
      <c r="V49" s="19">
        <f t="shared" si="18"/>
        <v>328.3</v>
      </c>
      <c r="W49" s="19">
        <f t="shared" si="18"/>
        <v>303.3</v>
      </c>
      <c r="X49" s="19">
        <f t="shared" si="18"/>
        <v>282.40000000000003</v>
      </c>
      <c r="Y49" s="19">
        <f t="shared" si="18"/>
        <v>298.39999999999998</v>
      </c>
      <c r="Z49" s="19">
        <f t="shared" si="18"/>
        <v>348</v>
      </c>
      <c r="AA49" s="19">
        <f t="shared" si="18"/>
        <v>366.90000000000003</v>
      </c>
      <c r="AB49" s="20">
        <f t="shared" si="18"/>
        <v>3528.4</v>
      </c>
      <c r="AC49" s="17">
        <f t="shared" si="1"/>
        <v>1458.8000000000002</v>
      </c>
      <c r="AD49" s="20">
        <f>+AC49/O49*100</f>
        <v>70.487050637804415</v>
      </c>
    </row>
    <row r="50" spans="1:189" ht="18" customHeight="1">
      <c r="B50" s="48" t="s">
        <v>59</v>
      </c>
      <c r="C50" s="17">
        <f t="shared" ref="C50:AB50" si="19">+C51+C52</f>
        <v>0.6</v>
      </c>
      <c r="D50" s="17">
        <f t="shared" si="19"/>
        <v>0</v>
      </c>
      <c r="E50" s="17">
        <f t="shared" si="19"/>
        <v>0</v>
      </c>
      <c r="F50" s="17">
        <f t="shared" si="19"/>
        <v>0</v>
      </c>
      <c r="G50" s="18">
        <f t="shared" si="19"/>
        <v>0</v>
      </c>
      <c r="H50" s="18">
        <f t="shared" si="19"/>
        <v>0</v>
      </c>
      <c r="I50" s="18">
        <f t="shared" si="19"/>
        <v>0</v>
      </c>
      <c r="J50" s="18">
        <f t="shared" si="19"/>
        <v>0</v>
      </c>
      <c r="K50" s="18">
        <f t="shared" si="19"/>
        <v>0</v>
      </c>
      <c r="L50" s="18">
        <f t="shared" si="19"/>
        <v>0</v>
      </c>
      <c r="M50" s="18">
        <f t="shared" si="19"/>
        <v>0</v>
      </c>
      <c r="N50" s="18">
        <f t="shared" si="19"/>
        <v>0.1</v>
      </c>
      <c r="O50" s="18">
        <f t="shared" si="19"/>
        <v>0.7</v>
      </c>
      <c r="P50" s="19">
        <f t="shared" si="19"/>
        <v>0.1</v>
      </c>
      <c r="Q50" s="19">
        <f t="shared" si="19"/>
        <v>0.1</v>
      </c>
      <c r="R50" s="19">
        <f t="shared" si="19"/>
        <v>1.4</v>
      </c>
      <c r="S50" s="19">
        <f t="shared" si="19"/>
        <v>0</v>
      </c>
      <c r="T50" s="19">
        <f t="shared" si="19"/>
        <v>0</v>
      </c>
      <c r="U50" s="19">
        <f t="shared" si="19"/>
        <v>0.1</v>
      </c>
      <c r="V50" s="19">
        <f t="shared" si="19"/>
        <v>1.9</v>
      </c>
      <c r="W50" s="19">
        <f t="shared" si="19"/>
        <v>0.1</v>
      </c>
      <c r="X50" s="19">
        <f t="shared" si="19"/>
        <v>0.1</v>
      </c>
      <c r="Y50" s="19">
        <f t="shared" si="19"/>
        <v>1.2</v>
      </c>
      <c r="Z50" s="19">
        <f t="shared" si="19"/>
        <v>0</v>
      </c>
      <c r="AA50" s="19">
        <f t="shared" si="19"/>
        <v>0.1</v>
      </c>
      <c r="AB50" s="20">
        <f t="shared" si="19"/>
        <v>5.0999999999999996</v>
      </c>
      <c r="AC50" s="17">
        <f t="shared" si="1"/>
        <v>4.3999999999999995</v>
      </c>
      <c r="AD50" s="20">
        <f>+AC50/O50*100</f>
        <v>628.57142857142856</v>
      </c>
    </row>
    <row r="51" spans="1:189" ht="18" customHeight="1">
      <c r="B51" s="44" t="s">
        <v>60</v>
      </c>
      <c r="C51" s="35">
        <v>0.6</v>
      </c>
      <c r="D51" s="35">
        <v>0</v>
      </c>
      <c r="E51" s="35">
        <v>0</v>
      </c>
      <c r="F51" s="35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0.1</v>
      </c>
      <c r="O51" s="27">
        <f>SUM(C51:N51)</f>
        <v>0.7</v>
      </c>
      <c r="P51" s="33">
        <v>0.1</v>
      </c>
      <c r="Q51" s="33">
        <v>0.1</v>
      </c>
      <c r="R51" s="33">
        <v>1.4</v>
      </c>
      <c r="S51" s="33">
        <v>0</v>
      </c>
      <c r="T51" s="33">
        <v>0</v>
      </c>
      <c r="U51" s="33">
        <v>0.1</v>
      </c>
      <c r="V51" s="33">
        <v>1.9</v>
      </c>
      <c r="W51" s="33">
        <v>0.1</v>
      </c>
      <c r="X51" s="33">
        <v>0.1</v>
      </c>
      <c r="Y51" s="33">
        <v>1.2</v>
      </c>
      <c r="Z51" s="33">
        <v>0</v>
      </c>
      <c r="AA51" s="33">
        <v>0.1</v>
      </c>
      <c r="AB51" s="29">
        <f>SUM(P51:AA51)</f>
        <v>5.0999999999999996</v>
      </c>
      <c r="AC51" s="32">
        <f t="shared" si="1"/>
        <v>4.3999999999999995</v>
      </c>
      <c r="AD51" s="39">
        <f>+AC51/O51*100</f>
        <v>628.57142857142856</v>
      </c>
    </row>
    <row r="52" spans="1:189" ht="18" customHeight="1">
      <c r="B52" s="44" t="s">
        <v>61</v>
      </c>
      <c r="C52" s="32">
        <v>0</v>
      </c>
      <c r="D52" s="32">
        <v>0</v>
      </c>
      <c r="E52" s="32">
        <v>0</v>
      </c>
      <c r="F52" s="32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f>SUM(C52:N52)</f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29">
        <f>SUM(P52:AA52)</f>
        <v>0</v>
      </c>
      <c r="AC52" s="32">
        <f t="shared" si="1"/>
        <v>0</v>
      </c>
      <c r="AD52" s="49" t="s">
        <v>62</v>
      </c>
    </row>
    <row r="53" spans="1:189" ht="18" customHeight="1">
      <c r="B53" s="48" t="s">
        <v>63</v>
      </c>
      <c r="C53" s="17">
        <f t="shared" ref="C53:AB53" si="20">+C54+C55</f>
        <v>289.09999999999997</v>
      </c>
      <c r="D53" s="17">
        <f t="shared" si="20"/>
        <v>365</v>
      </c>
      <c r="E53" s="17">
        <f t="shared" si="20"/>
        <v>326.90000000000003</v>
      </c>
      <c r="F53" s="17">
        <f t="shared" si="20"/>
        <v>131.9</v>
      </c>
      <c r="G53" s="18">
        <f t="shared" si="20"/>
        <v>28.3</v>
      </c>
      <c r="H53" s="18">
        <f t="shared" si="20"/>
        <v>36.200000000000003</v>
      </c>
      <c r="I53" s="18">
        <f t="shared" si="20"/>
        <v>71.2</v>
      </c>
      <c r="J53" s="18">
        <f t="shared" si="20"/>
        <v>90.3</v>
      </c>
      <c r="K53" s="18">
        <f t="shared" si="20"/>
        <v>148.60000000000002</v>
      </c>
      <c r="L53" s="18">
        <f t="shared" si="20"/>
        <v>127.2</v>
      </c>
      <c r="M53" s="18">
        <f t="shared" si="20"/>
        <v>163.9</v>
      </c>
      <c r="N53" s="18">
        <f t="shared" si="20"/>
        <v>252.1</v>
      </c>
      <c r="O53" s="18">
        <f t="shared" si="20"/>
        <v>2030.7</v>
      </c>
      <c r="P53" s="19">
        <f t="shared" si="20"/>
        <v>186.1</v>
      </c>
      <c r="Q53" s="19">
        <f t="shared" si="20"/>
        <v>177.8</v>
      </c>
      <c r="R53" s="19">
        <f t="shared" si="20"/>
        <v>201.60000000000002</v>
      </c>
      <c r="S53" s="19">
        <f t="shared" si="20"/>
        <v>336.1</v>
      </c>
      <c r="T53" s="19">
        <f t="shared" si="20"/>
        <v>336.90000000000003</v>
      </c>
      <c r="U53" s="19">
        <f t="shared" si="20"/>
        <v>334</v>
      </c>
      <c r="V53" s="19">
        <f t="shared" si="20"/>
        <v>322.20000000000005</v>
      </c>
      <c r="W53" s="19">
        <f t="shared" si="20"/>
        <v>298.8</v>
      </c>
      <c r="X53" s="19">
        <f t="shared" si="20"/>
        <v>278.2</v>
      </c>
      <c r="Y53" s="19">
        <f t="shared" si="20"/>
        <v>293</v>
      </c>
      <c r="Z53" s="19">
        <f t="shared" si="20"/>
        <v>343.8</v>
      </c>
      <c r="AA53" s="19">
        <f t="shared" si="20"/>
        <v>363</v>
      </c>
      <c r="AB53" s="20">
        <f t="shared" si="20"/>
        <v>3471.5</v>
      </c>
      <c r="AC53" s="17">
        <f t="shared" si="1"/>
        <v>1440.8</v>
      </c>
      <c r="AD53" s="20">
        <f t="shared" ref="AD53:AD64" si="21">+AC53/O53*100</f>
        <v>70.95090362929038</v>
      </c>
    </row>
    <row r="54" spans="1:189" ht="18" customHeight="1">
      <c r="A54" s="50"/>
      <c r="B54" s="38" t="s">
        <v>64</v>
      </c>
      <c r="C54" s="32">
        <f>+[2]PP!C77</f>
        <v>286.39999999999998</v>
      </c>
      <c r="D54" s="32">
        <f>+[2]PP!D77</f>
        <v>362.4</v>
      </c>
      <c r="E54" s="32">
        <f>+[2]PP!E77</f>
        <v>325.10000000000002</v>
      </c>
      <c r="F54" s="32">
        <f>+[2]PP!F77</f>
        <v>131.9</v>
      </c>
      <c r="G54" s="27">
        <f>+[2]PP!G77</f>
        <v>28.2</v>
      </c>
      <c r="H54" s="27">
        <f>+[2]PP!H77</f>
        <v>35.6</v>
      </c>
      <c r="I54" s="27">
        <f>+[2]PP!I77</f>
        <v>69.7</v>
      </c>
      <c r="J54" s="27">
        <f>+[2]PP!J77</f>
        <v>88.3</v>
      </c>
      <c r="K54" s="27">
        <f>+[2]PP!K77</f>
        <v>146.30000000000001</v>
      </c>
      <c r="L54" s="27">
        <f>+[2]PP!L77</f>
        <v>124</v>
      </c>
      <c r="M54" s="27">
        <f>+[2]PP!M77</f>
        <v>160.9</v>
      </c>
      <c r="N54" s="27">
        <f>+[2]PP!N77</f>
        <v>250.2</v>
      </c>
      <c r="O54" s="27">
        <f>SUM(C54:N54)</f>
        <v>2009</v>
      </c>
      <c r="P54" s="33">
        <f>+[2]PP!P77</f>
        <v>184.5</v>
      </c>
      <c r="Q54" s="33">
        <f>+[2]PP!Q77</f>
        <v>175.3</v>
      </c>
      <c r="R54" s="33">
        <f>+[2]PP!R77</f>
        <v>198.8</v>
      </c>
      <c r="S54" s="33">
        <f>+[2]PP!S77</f>
        <v>333.5</v>
      </c>
      <c r="T54" s="33">
        <f>+[2]PP!T77</f>
        <v>334.3</v>
      </c>
      <c r="U54" s="33">
        <f>+[2]PP!U77</f>
        <v>331.2</v>
      </c>
      <c r="V54" s="33">
        <f>+[2]PP!V77</f>
        <v>319.60000000000002</v>
      </c>
      <c r="W54" s="33">
        <f>+[2]PP!W77</f>
        <v>296.2</v>
      </c>
      <c r="X54" s="33">
        <f>+[2]PP!X77</f>
        <v>275.39999999999998</v>
      </c>
      <c r="Y54" s="33">
        <f>+[2]PP!Y77</f>
        <v>290.39999999999998</v>
      </c>
      <c r="Z54" s="33">
        <f>+[2]PP!Z77</f>
        <v>341.1</v>
      </c>
      <c r="AA54" s="33">
        <f>+[2]PP!AA77</f>
        <v>360.7</v>
      </c>
      <c r="AB54" s="29">
        <f>SUM(P54:AA54)</f>
        <v>3441</v>
      </c>
      <c r="AC54" s="32">
        <f t="shared" si="1"/>
        <v>1432</v>
      </c>
      <c r="AD54" s="39">
        <f t="shared" si="21"/>
        <v>71.279243404678951</v>
      </c>
    </row>
    <row r="55" spans="1:189" ht="18" customHeight="1">
      <c r="B55" s="38" t="s">
        <v>35</v>
      </c>
      <c r="C55" s="32">
        <v>2.7</v>
      </c>
      <c r="D55" s="32">
        <v>2.6</v>
      </c>
      <c r="E55" s="32">
        <v>1.8</v>
      </c>
      <c r="F55" s="32">
        <v>0</v>
      </c>
      <c r="G55" s="27">
        <v>0.1</v>
      </c>
      <c r="H55" s="27">
        <v>0.6</v>
      </c>
      <c r="I55" s="27">
        <v>1.5</v>
      </c>
      <c r="J55" s="27">
        <v>2</v>
      </c>
      <c r="K55" s="27">
        <v>2.2999999999999998</v>
      </c>
      <c r="L55" s="27">
        <v>3.2</v>
      </c>
      <c r="M55" s="27">
        <v>3</v>
      </c>
      <c r="N55" s="27">
        <v>1.9</v>
      </c>
      <c r="O55" s="27">
        <f>SUM(C55:N55)</f>
        <v>21.7</v>
      </c>
      <c r="P55" s="33">
        <f>+[2]PP!P79</f>
        <v>1.6</v>
      </c>
      <c r="Q55" s="33">
        <f>+[2]PP!Q79</f>
        <v>2.5</v>
      </c>
      <c r="R55" s="33">
        <f>+[2]PP!R79</f>
        <v>2.8</v>
      </c>
      <c r="S55" s="33">
        <f>+[2]PP!S79</f>
        <v>2.6</v>
      </c>
      <c r="T55" s="33">
        <f>+[2]PP!T79</f>
        <v>2.6</v>
      </c>
      <c r="U55" s="33">
        <f>+[2]PP!U79</f>
        <v>2.8</v>
      </c>
      <c r="V55" s="33">
        <f>+[2]PP!V79</f>
        <v>2.6</v>
      </c>
      <c r="W55" s="33">
        <f>+[2]PP!W79</f>
        <v>2.6</v>
      </c>
      <c r="X55" s="33">
        <f>+[2]PP!X79</f>
        <v>2.8</v>
      </c>
      <c r="Y55" s="33">
        <f>+[2]PP!Y79</f>
        <v>2.6</v>
      </c>
      <c r="Z55" s="33">
        <f>+[2]PP!Z79</f>
        <v>2.7</v>
      </c>
      <c r="AA55" s="33">
        <f>+[2]PP!AA79</f>
        <v>2.2999999999999998</v>
      </c>
      <c r="AB55" s="29">
        <f>SUM(P55:AA55)</f>
        <v>30.500000000000004</v>
      </c>
      <c r="AC55" s="32">
        <f t="shared" si="1"/>
        <v>8.8000000000000043</v>
      </c>
      <c r="AD55" s="39">
        <f t="shared" si="21"/>
        <v>40.552995391705089</v>
      </c>
    </row>
    <row r="56" spans="1:189" ht="18" customHeight="1">
      <c r="B56" s="48" t="s">
        <v>65</v>
      </c>
      <c r="C56" s="17">
        <f>+[2]PP!C82</f>
        <v>4.5999999999999996</v>
      </c>
      <c r="D56" s="17">
        <f>+[2]PP!D82</f>
        <v>4.5999999999999996</v>
      </c>
      <c r="E56" s="17">
        <f>+[2]PP!E82</f>
        <v>3.2</v>
      </c>
      <c r="F56" s="17">
        <f>+[2]PP!F82</f>
        <v>0.3</v>
      </c>
      <c r="G56" s="19">
        <f>+[2]PP!G82</f>
        <v>0.4</v>
      </c>
      <c r="H56" s="19">
        <f>+[2]PP!H82</f>
        <v>2.2999999999999998</v>
      </c>
      <c r="I56" s="19">
        <f>+[2]PP!I82</f>
        <v>3.1</v>
      </c>
      <c r="J56" s="19">
        <f>+[2]PP!J82</f>
        <v>3.8</v>
      </c>
      <c r="K56" s="19">
        <f>+[2]PP!K82</f>
        <v>3.8</v>
      </c>
      <c r="L56" s="19">
        <f>+[2]PP!L82</f>
        <v>4.5999999999999996</v>
      </c>
      <c r="M56" s="19">
        <f>+[2]PP!M82</f>
        <v>4.5</v>
      </c>
      <c r="N56" s="19">
        <f>+[2]PP!N82</f>
        <v>3</v>
      </c>
      <c r="O56" s="19">
        <f>SUM(C56:N56)</f>
        <v>38.200000000000003</v>
      </c>
      <c r="P56" s="17">
        <f>+[2]PP!P82</f>
        <v>3.7</v>
      </c>
      <c r="Q56" s="17">
        <f>+[2]PP!Q82</f>
        <v>4</v>
      </c>
      <c r="R56" s="17">
        <f>+[2]PP!R82</f>
        <v>5.3</v>
      </c>
      <c r="S56" s="17">
        <f>+[2]PP!S82</f>
        <v>4.4000000000000004</v>
      </c>
      <c r="T56" s="17">
        <f>+[2]PP!T82</f>
        <v>5</v>
      </c>
      <c r="U56" s="17">
        <f>+[2]PP!U82</f>
        <v>4.5</v>
      </c>
      <c r="V56" s="17">
        <v>4.2</v>
      </c>
      <c r="W56" s="17">
        <f>+[2]PP!W82</f>
        <v>4.4000000000000004</v>
      </c>
      <c r="X56" s="17">
        <f>+[2]PP!X82</f>
        <v>4.0999999999999996</v>
      </c>
      <c r="Y56" s="17">
        <f>+[2]PP!Y82</f>
        <v>4.2</v>
      </c>
      <c r="Z56" s="17">
        <v>4.2</v>
      </c>
      <c r="AA56" s="17">
        <v>3.8</v>
      </c>
      <c r="AB56" s="24">
        <f>SUM(P56:AA56)</f>
        <v>51.800000000000004</v>
      </c>
      <c r="AC56" s="17">
        <f t="shared" si="1"/>
        <v>13.600000000000001</v>
      </c>
      <c r="AD56" s="20">
        <f t="shared" si="21"/>
        <v>35.602094240837694</v>
      </c>
    </row>
    <row r="57" spans="1:189" ht="18" customHeight="1">
      <c r="B57" s="51" t="s">
        <v>66</v>
      </c>
      <c r="C57" s="17">
        <f t="shared" ref="C57:AB57" si="22">+C58+C62+C63</f>
        <v>1018.6</v>
      </c>
      <c r="D57" s="17">
        <f t="shared" si="22"/>
        <v>1007.9000000000001</v>
      </c>
      <c r="E57" s="17">
        <f t="shared" si="22"/>
        <v>973.79999999999984</v>
      </c>
      <c r="F57" s="17">
        <f t="shared" si="22"/>
        <v>840.80000000000007</v>
      </c>
      <c r="G57" s="18">
        <f t="shared" si="22"/>
        <v>769</v>
      </c>
      <c r="H57" s="18">
        <f t="shared" si="22"/>
        <v>857.9</v>
      </c>
      <c r="I57" s="18">
        <f t="shared" si="22"/>
        <v>1078.9000000000001</v>
      </c>
      <c r="J57" s="18">
        <f t="shared" si="22"/>
        <v>869.8</v>
      </c>
      <c r="K57" s="18">
        <f t="shared" si="22"/>
        <v>933.8</v>
      </c>
      <c r="L57" s="18">
        <f t="shared" si="22"/>
        <v>3975.6</v>
      </c>
      <c r="M57" s="18">
        <f t="shared" si="22"/>
        <v>1072.7</v>
      </c>
      <c r="N57" s="18">
        <f t="shared" si="22"/>
        <v>1305.9000000000001</v>
      </c>
      <c r="O57" s="18">
        <f t="shared" si="22"/>
        <v>14704.7</v>
      </c>
      <c r="P57" s="19">
        <f t="shared" si="22"/>
        <v>1073.5999999999999</v>
      </c>
      <c r="Q57" s="19">
        <f t="shared" si="22"/>
        <v>754.9</v>
      </c>
      <c r="R57" s="19">
        <f t="shared" si="22"/>
        <v>841.59999999999991</v>
      </c>
      <c r="S57" s="19">
        <f t="shared" si="22"/>
        <v>890.69999999999993</v>
      </c>
      <c r="T57" s="19">
        <f t="shared" si="22"/>
        <v>802</v>
      </c>
      <c r="U57" s="19">
        <f t="shared" si="22"/>
        <v>6151.4</v>
      </c>
      <c r="V57" s="19">
        <f t="shared" si="22"/>
        <v>1014.6</v>
      </c>
      <c r="W57" s="19">
        <f t="shared" si="22"/>
        <v>829.30000000000007</v>
      </c>
      <c r="X57" s="19">
        <f t="shared" si="22"/>
        <v>939</v>
      </c>
      <c r="Y57" s="19">
        <f t="shared" si="22"/>
        <v>739</v>
      </c>
      <c r="Z57" s="19">
        <f t="shared" si="22"/>
        <v>806.6</v>
      </c>
      <c r="AA57" s="19">
        <f t="shared" si="22"/>
        <v>1055.9000000000001</v>
      </c>
      <c r="AB57" s="20">
        <f t="shared" si="22"/>
        <v>15898.600000000002</v>
      </c>
      <c r="AC57" s="17">
        <f t="shared" si="1"/>
        <v>1193.9000000000015</v>
      </c>
      <c r="AD57" s="20">
        <f t="shared" si="21"/>
        <v>8.1191727814916419</v>
      </c>
    </row>
    <row r="58" spans="1:189" s="52" customFormat="1" ht="18" customHeight="1">
      <c r="B58" s="51" t="s">
        <v>67</v>
      </c>
      <c r="C58" s="17">
        <f t="shared" ref="C58:AB58" si="23">+C59</f>
        <v>284.40000000000003</v>
      </c>
      <c r="D58" s="17">
        <f t="shared" si="23"/>
        <v>211.5</v>
      </c>
      <c r="E58" s="17">
        <f t="shared" si="23"/>
        <v>216.7</v>
      </c>
      <c r="F58" s="17">
        <f t="shared" si="23"/>
        <v>242.3</v>
      </c>
      <c r="G58" s="18">
        <f t="shared" si="23"/>
        <v>215.3</v>
      </c>
      <c r="H58" s="18">
        <f t="shared" si="23"/>
        <v>206.1</v>
      </c>
      <c r="I58" s="18">
        <f t="shared" si="23"/>
        <v>239.5</v>
      </c>
      <c r="J58" s="18">
        <f t="shared" si="23"/>
        <v>183.5</v>
      </c>
      <c r="K58" s="18">
        <f t="shared" si="23"/>
        <v>220.7</v>
      </c>
      <c r="L58" s="18">
        <f t="shared" si="23"/>
        <v>3060.1</v>
      </c>
      <c r="M58" s="18">
        <f t="shared" si="23"/>
        <v>249.29999999999998</v>
      </c>
      <c r="N58" s="18">
        <f t="shared" si="23"/>
        <v>345.2</v>
      </c>
      <c r="O58" s="18">
        <f t="shared" si="23"/>
        <v>5674.6</v>
      </c>
      <c r="P58" s="19">
        <f t="shared" si="23"/>
        <v>336.8</v>
      </c>
      <c r="Q58" s="19">
        <f t="shared" si="23"/>
        <v>0</v>
      </c>
      <c r="R58" s="19">
        <f t="shared" si="23"/>
        <v>0</v>
      </c>
      <c r="S58" s="19">
        <f t="shared" si="23"/>
        <v>0</v>
      </c>
      <c r="T58" s="19">
        <f t="shared" si="23"/>
        <v>0</v>
      </c>
      <c r="U58" s="19">
        <f t="shared" si="23"/>
        <v>5402.9</v>
      </c>
      <c r="V58" s="19">
        <f t="shared" si="23"/>
        <v>0</v>
      </c>
      <c r="W58" s="19">
        <f t="shared" si="23"/>
        <v>0</v>
      </c>
      <c r="X58" s="19">
        <f t="shared" si="23"/>
        <v>0</v>
      </c>
      <c r="Y58" s="19">
        <f t="shared" si="23"/>
        <v>0</v>
      </c>
      <c r="Z58" s="19">
        <f t="shared" si="23"/>
        <v>0</v>
      </c>
      <c r="AA58" s="19">
        <f t="shared" si="23"/>
        <v>0</v>
      </c>
      <c r="AB58" s="20">
        <f t="shared" si="23"/>
        <v>5739.7</v>
      </c>
      <c r="AC58" s="17">
        <f t="shared" si="1"/>
        <v>65.099999999999454</v>
      </c>
      <c r="AD58" s="20">
        <f t="shared" si="21"/>
        <v>1.1472174250167315</v>
      </c>
    </row>
    <row r="59" spans="1:189" ht="18" customHeight="1">
      <c r="B59" s="48" t="s">
        <v>68</v>
      </c>
      <c r="C59" s="17">
        <f t="shared" ref="C59:AB59" si="24">+C60+C61</f>
        <v>284.40000000000003</v>
      </c>
      <c r="D59" s="17">
        <f t="shared" si="24"/>
        <v>211.5</v>
      </c>
      <c r="E59" s="17">
        <f t="shared" si="24"/>
        <v>216.7</v>
      </c>
      <c r="F59" s="17">
        <f t="shared" si="24"/>
        <v>242.3</v>
      </c>
      <c r="G59" s="18">
        <f t="shared" si="24"/>
        <v>215.3</v>
      </c>
      <c r="H59" s="18">
        <f t="shared" si="24"/>
        <v>206.1</v>
      </c>
      <c r="I59" s="18">
        <f t="shared" si="24"/>
        <v>239.5</v>
      </c>
      <c r="J59" s="18">
        <f t="shared" si="24"/>
        <v>183.5</v>
      </c>
      <c r="K59" s="18">
        <f t="shared" si="24"/>
        <v>220.7</v>
      </c>
      <c r="L59" s="18">
        <f t="shared" si="24"/>
        <v>3060.1</v>
      </c>
      <c r="M59" s="18">
        <f t="shared" si="24"/>
        <v>249.29999999999998</v>
      </c>
      <c r="N59" s="18">
        <f t="shared" si="24"/>
        <v>345.2</v>
      </c>
      <c r="O59" s="18">
        <f t="shared" si="24"/>
        <v>5674.6</v>
      </c>
      <c r="P59" s="19">
        <f t="shared" si="24"/>
        <v>336.8</v>
      </c>
      <c r="Q59" s="19">
        <f t="shared" si="24"/>
        <v>0</v>
      </c>
      <c r="R59" s="19">
        <f t="shared" si="24"/>
        <v>0</v>
      </c>
      <c r="S59" s="19">
        <f t="shared" si="24"/>
        <v>0</v>
      </c>
      <c r="T59" s="19">
        <f t="shared" si="24"/>
        <v>0</v>
      </c>
      <c r="U59" s="19">
        <f t="shared" si="24"/>
        <v>5402.9</v>
      </c>
      <c r="V59" s="19">
        <f t="shared" si="24"/>
        <v>0</v>
      </c>
      <c r="W59" s="19">
        <f t="shared" si="24"/>
        <v>0</v>
      </c>
      <c r="X59" s="19">
        <f t="shared" si="24"/>
        <v>0</v>
      </c>
      <c r="Y59" s="19">
        <f t="shared" si="24"/>
        <v>0</v>
      </c>
      <c r="Z59" s="19">
        <f t="shared" si="24"/>
        <v>0</v>
      </c>
      <c r="AA59" s="19">
        <f t="shared" si="24"/>
        <v>0</v>
      </c>
      <c r="AB59" s="20">
        <f t="shared" si="24"/>
        <v>5739.7</v>
      </c>
      <c r="AC59" s="17">
        <f t="shared" si="1"/>
        <v>65.099999999999454</v>
      </c>
      <c r="AD59" s="20">
        <f t="shared" si="21"/>
        <v>1.1472174250167315</v>
      </c>
    </row>
    <row r="60" spans="1:189" s="53" customFormat="1" ht="18" customHeight="1">
      <c r="B60" s="38" t="s">
        <v>69</v>
      </c>
      <c r="C60" s="35">
        <v>284.3</v>
      </c>
      <c r="D60" s="35">
        <v>211.5</v>
      </c>
      <c r="E60" s="35">
        <v>216.7</v>
      </c>
      <c r="F60" s="35">
        <v>242.3</v>
      </c>
      <c r="G60" s="27">
        <v>215.3</v>
      </c>
      <c r="H60" s="27">
        <v>206.1</v>
      </c>
      <c r="I60" s="27">
        <v>239.5</v>
      </c>
      <c r="J60" s="35">
        <v>183.5</v>
      </c>
      <c r="K60" s="35">
        <v>220.7</v>
      </c>
      <c r="L60" s="35">
        <v>3060.1</v>
      </c>
      <c r="M60" s="35">
        <v>221.6</v>
      </c>
      <c r="N60" s="35">
        <v>345.2</v>
      </c>
      <c r="O60" s="27">
        <f t="shared" ref="O60:O65" si="25">SUM(C60:N60)</f>
        <v>5646.8</v>
      </c>
      <c r="P60" s="33">
        <v>336.7</v>
      </c>
      <c r="Q60" s="33">
        <v>0</v>
      </c>
      <c r="R60" s="33">
        <v>0</v>
      </c>
      <c r="S60" s="33">
        <v>0</v>
      </c>
      <c r="T60" s="33">
        <v>0</v>
      </c>
      <c r="U60" s="33">
        <v>5402.9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29">
        <f t="shared" ref="AB60:AB65" si="26">SUM(P60:AA60)</f>
        <v>5739.5999999999995</v>
      </c>
      <c r="AC60" s="32">
        <f t="shared" si="1"/>
        <v>92.799999999999272</v>
      </c>
      <c r="AD60" s="39">
        <f t="shared" si="21"/>
        <v>1.6434086562300645</v>
      </c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</row>
    <row r="61" spans="1:189" ht="18" customHeight="1">
      <c r="B61" s="38" t="s">
        <v>35</v>
      </c>
      <c r="C61" s="35">
        <v>0.1</v>
      </c>
      <c r="D61" s="35">
        <v>0</v>
      </c>
      <c r="E61" s="35">
        <v>0</v>
      </c>
      <c r="F61" s="35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27.7</v>
      </c>
      <c r="N61" s="27">
        <v>0</v>
      </c>
      <c r="O61" s="27">
        <f t="shared" si="25"/>
        <v>27.8</v>
      </c>
      <c r="P61" s="33">
        <v>0.1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29">
        <f t="shared" si="26"/>
        <v>0.1</v>
      </c>
      <c r="AC61" s="32">
        <f t="shared" si="1"/>
        <v>-27.7</v>
      </c>
      <c r="AD61" s="39">
        <f t="shared" si="21"/>
        <v>-99.640287769784166</v>
      </c>
    </row>
    <row r="62" spans="1:189" ht="18" customHeight="1">
      <c r="B62" s="48" t="s">
        <v>70</v>
      </c>
      <c r="C62" s="45">
        <v>21.3</v>
      </c>
      <c r="D62" s="45">
        <v>8.1999999999999993</v>
      </c>
      <c r="E62" s="45">
        <v>7.9</v>
      </c>
      <c r="F62" s="45">
        <v>0.9</v>
      </c>
      <c r="G62" s="22">
        <v>1.6</v>
      </c>
      <c r="H62" s="22">
        <v>4</v>
      </c>
      <c r="I62" s="22">
        <v>10.3</v>
      </c>
      <c r="J62" s="22">
        <v>7.9</v>
      </c>
      <c r="K62" s="22">
        <v>3.5</v>
      </c>
      <c r="L62" s="22">
        <v>7.1</v>
      </c>
      <c r="M62" s="22">
        <v>19.2</v>
      </c>
      <c r="N62" s="22">
        <v>29.8</v>
      </c>
      <c r="O62" s="22">
        <f t="shared" si="25"/>
        <v>121.69999999999999</v>
      </c>
      <c r="P62" s="19">
        <v>35.299999999999997</v>
      </c>
      <c r="Q62" s="19">
        <v>29.1</v>
      </c>
      <c r="R62" s="19">
        <v>20.8</v>
      </c>
      <c r="S62" s="19">
        <v>20.3</v>
      </c>
      <c r="T62" s="19">
        <v>21</v>
      </c>
      <c r="U62" s="19">
        <v>17.7</v>
      </c>
      <c r="V62" s="19">
        <v>90.4</v>
      </c>
      <c r="W62" s="19">
        <v>64.7</v>
      </c>
      <c r="X62" s="19">
        <v>20.5</v>
      </c>
      <c r="Y62" s="19">
        <v>32.200000000000003</v>
      </c>
      <c r="Z62" s="19">
        <v>17.600000000000001</v>
      </c>
      <c r="AA62" s="19">
        <v>61.9</v>
      </c>
      <c r="AB62" s="24">
        <f t="shared" si="26"/>
        <v>431.5</v>
      </c>
      <c r="AC62" s="17">
        <f t="shared" si="1"/>
        <v>309.8</v>
      </c>
      <c r="AD62" s="20">
        <f t="shared" si="21"/>
        <v>254.56039441248976</v>
      </c>
    </row>
    <row r="63" spans="1:189" ht="18" customHeight="1">
      <c r="B63" s="48" t="s">
        <v>71</v>
      </c>
      <c r="C63" s="45">
        <v>712.9</v>
      </c>
      <c r="D63" s="45">
        <v>788.2</v>
      </c>
      <c r="E63" s="45">
        <v>749.19999999999982</v>
      </c>
      <c r="F63" s="45">
        <v>597.6</v>
      </c>
      <c r="G63" s="22">
        <v>552.1</v>
      </c>
      <c r="H63" s="22">
        <v>647.79999999999995</v>
      </c>
      <c r="I63" s="22">
        <v>829.1</v>
      </c>
      <c r="J63" s="45">
        <v>678.4</v>
      </c>
      <c r="K63" s="45">
        <v>709.6</v>
      </c>
      <c r="L63" s="45">
        <v>908.4</v>
      </c>
      <c r="M63" s="45">
        <v>804.2</v>
      </c>
      <c r="N63" s="45">
        <v>930.9</v>
      </c>
      <c r="O63" s="22">
        <f t="shared" si="25"/>
        <v>8908.4</v>
      </c>
      <c r="P63" s="19">
        <f>+[2]PP!P92</f>
        <v>701.5</v>
      </c>
      <c r="Q63" s="19">
        <f>+[2]PP!Q92</f>
        <v>725.8</v>
      </c>
      <c r="R63" s="19">
        <f>+[2]PP!R92</f>
        <v>820.8</v>
      </c>
      <c r="S63" s="19">
        <f>+[2]PP!S92</f>
        <v>870.4</v>
      </c>
      <c r="T63" s="19">
        <f>+[2]PP!T92</f>
        <v>781</v>
      </c>
      <c r="U63" s="19">
        <f>+[2]PP!U92</f>
        <v>730.8</v>
      </c>
      <c r="V63" s="19">
        <f>+[2]PP!V92</f>
        <v>924.2</v>
      </c>
      <c r="W63" s="19">
        <f>+[2]PP!W92</f>
        <v>764.6</v>
      </c>
      <c r="X63" s="19">
        <f>+[2]PP!X92</f>
        <v>918.5</v>
      </c>
      <c r="Y63" s="19">
        <f>+[2]PP!Y92</f>
        <v>706.8</v>
      </c>
      <c r="Z63" s="19">
        <f>+[2]PP!Z92</f>
        <v>789</v>
      </c>
      <c r="AA63" s="19">
        <f>+[2]PP!AA92</f>
        <v>994</v>
      </c>
      <c r="AB63" s="24">
        <f t="shared" si="26"/>
        <v>9727.4000000000015</v>
      </c>
      <c r="AC63" s="17">
        <f t="shared" si="1"/>
        <v>819.00000000000182</v>
      </c>
      <c r="AD63" s="20">
        <f t="shared" si="21"/>
        <v>9.1935701136006678</v>
      </c>
    </row>
    <row r="64" spans="1:189" ht="18" customHeight="1">
      <c r="B64" s="44" t="s">
        <v>72</v>
      </c>
      <c r="C64" s="35">
        <v>710.5</v>
      </c>
      <c r="D64" s="35">
        <v>775.2</v>
      </c>
      <c r="E64" s="35">
        <v>747.1</v>
      </c>
      <c r="F64" s="35">
        <v>596.5</v>
      </c>
      <c r="G64" s="27">
        <v>549.1</v>
      </c>
      <c r="H64" s="27">
        <v>641</v>
      </c>
      <c r="I64" s="27">
        <v>822.3</v>
      </c>
      <c r="J64" s="35">
        <v>669.2</v>
      </c>
      <c r="K64" s="35">
        <v>703.5</v>
      </c>
      <c r="L64" s="35">
        <v>895.5</v>
      </c>
      <c r="M64" s="35">
        <v>794.9</v>
      </c>
      <c r="N64" s="35">
        <v>926.2</v>
      </c>
      <c r="O64" s="27">
        <f t="shared" si="25"/>
        <v>8831</v>
      </c>
      <c r="P64" s="33">
        <f>+[2]PP!P93</f>
        <v>694.6</v>
      </c>
      <c r="Q64" s="33">
        <f>+[2]PP!Q93</f>
        <v>721.7</v>
      </c>
      <c r="R64" s="33">
        <f>+[2]PP!R93</f>
        <v>794.3</v>
      </c>
      <c r="S64" s="33">
        <f>+[2]PP!S93</f>
        <v>861.9</v>
      </c>
      <c r="T64" s="33">
        <f>+[2]PP!T93</f>
        <v>776.3</v>
      </c>
      <c r="U64" s="33">
        <f>+[2]PP!U93</f>
        <v>726.4</v>
      </c>
      <c r="V64" s="33">
        <f>+[2]PP!V93</f>
        <v>918.4</v>
      </c>
      <c r="W64" s="33">
        <f>+[2]PP!W93</f>
        <v>761</v>
      </c>
      <c r="X64" s="33">
        <f>+[2]PP!X93</f>
        <v>913</v>
      </c>
      <c r="Y64" s="33">
        <f>+[2]PP!Y93</f>
        <v>701.3</v>
      </c>
      <c r="Z64" s="33">
        <f>+[2]PP!Z93</f>
        <v>779</v>
      </c>
      <c r="AA64" s="33">
        <f>+[2]PP!AA93</f>
        <v>989.9</v>
      </c>
      <c r="AB64" s="29">
        <f t="shared" si="26"/>
        <v>9637.7999999999993</v>
      </c>
      <c r="AC64" s="32">
        <f t="shared" si="1"/>
        <v>806.79999999999927</v>
      </c>
      <c r="AD64" s="39">
        <f t="shared" si="21"/>
        <v>9.1359981882006487</v>
      </c>
    </row>
    <row r="65" spans="2:30" ht="18" customHeight="1">
      <c r="B65" s="55" t="s">
        <v>73</v>
      </c>
      <c r="C65" s="17">
        <v>0</v>
      </c>
      <c r="D65" s="17">
        <v>0</v>
      </c>
      <c r="E65" s="17">
        <v>0</v>
      </c>
      <c r="F65" s="17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f t="shared" si="25"/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24">
        <f t="shared" si="26"/>
        <v>0</v>
      </c>
      <c r="AC65" s="17">
        <f t="shared" si="1"/>
        <v>0</v>
      </c>
      <c r="AD65" s="56">
        <v>0</v>
      </c>
    </row>
    <row r="66" spans="2:30" ht="18" customHeight="1" thickBot="1">
      <c r="B66" s="57" t="s">
        <v>74</v>
      </c>
      <c r="C66" s="58">
        <f t="shared" ref="C66:AB66" si="27">+C65+C9</f>
        <v>48861.822465539997</v>
      </c>
      <c r="D66" s="58">
        <f t="shared" si="27"/>
        <v>37262.273384510001</v>
      </c>
      <c r="E66" s="58">
        <f t="shared" si="27"/>
        <v>32417.119193899998</v>
      </c>
      <c r="F66" s="58">
        <f t="shared" si="27"/>
        <v>26721.299999999996</v>
      </c>
      <c r="G66" s="58">
        <f t="shared" si="27"/>
        <v>25778.400000000001</v>
      </c>
      <c r="H66" s="58">
        <f t="shared" si="27"/>
        <v>30197.796992890002</v>
      </c>
      <c r="I66" s="58">
        <f t="shared" si="27"/>
        <v>41772.071661119997</v>
      </c>
      <c r="J66" s="58">
        <f t="shared" si="27"/>
        <v>37428.500000000007</v>
      </c>
      <c r="K66" s="58">
        <f t="shared" si="27"/>
        <v>35923.089365219996</v>
      </c>
      <c r="L66" s="58">
        <f t="shared" si="27"/>
        <v>48959.022221960004</v>
      </c>
      <c r="M66" s="58">
        <f t="shared" si="27"/>
        <v>36329.133931670003</v>
      </c>
      <c r="N66" s="58">
        <f t="shared" si="27"/>
        <v>41058.5</v>
      </c>
      <c r="O66" s="58">
        <f t="shared" si="27"/>
        <v>442709.0292168099</v>
      </c>
      <c r="P66" s="58">
        <f>+P65+P9</f>
        <v>48049.8</v>
      </c>
      <c r="Q66" s="58">
        <f t="shared" si="27"/>
        <v>42273.200000000004</v>
      </c>
      <c r="R66" s="58">
        <f t="shared" si="27"/>
        <v>41046.300000000003</v>
      </c>
      <c r="S66" s="58">
        <f t="shared" si="27"/>
        <v>68797.399999999994</v>
      </c>
      <c r="T66" s="58">
        <f t="shared" si="27"/>
        <v>48715.3</v>
      </c>
      <c r="U66" s="58">
        <f t="shared" si="27"/>
        <v>50061.2</v>
      </c>
      <c r="V66" s="58">
        <f t="shared" si="27"/>
        <v>59668.600000000006</v>
      </c>
      <c r="W66" s="58">
        <f t="shared" si="27"/>
        <v>49300.2</v>
      </c>
      <c r="X66" s="58">
        <f t="shared" si="27"/>
        <v>46613.299999999996</v>
      </c>
      <c r="Y66" s="58">
        <f t="shared" si="27"/>
        <v>52303.200000000004</v>
      </c>
      <c r="Z66" s="58">
        <f t="shared" si="27"/>
        <v>50384.2</v>
      </c>
      <c r="AA66" s="58">
        <f t="shared" si="27"/>
        <v>50240.4</v>
      </c>
      <c r="AB66" s="58">
        <f t="shared" si="27"/>
        <v>607453.09999999986</v>
      </c>
      <c r="AC66" s="58">
        <f t="shared" si="1"/>
        <v>164744.07078318996</v>
      </c>
      <c r="AD66" s="59">
        <f>+AC66/O66*100</f>
        <v>37.21271984776012</v>
      </c>
    </row>
    <row r="67" spans="2:30" ht="18" customHeight="1" thickTop="1">
      <c r="B67" s="60" t="s">
        <v>75</v>
      </c>
      <c r="C67" s="61">
        <f>SUM(C68:C72)</f>
        <v>211.9</v>
      </c>
      <c r="D67" s="61">
        <f t="shared" ref="D67:AB67" si="28">SUM(D68:D72)</f>
        <v>268.2</v>
      </c>
      <c r="E67" s="61">
        <f t="shared" si="28"/>
        <v>230.89999999999998</v>
      </c>
      <c r="F67" s="61">
        <f t="shared" si="28"/>
        <v>112.8</v>
      </c>
      <c r="G67" s="61">
        <f t="shared" si="28"/>
        <v>253.20000000000002</v>
      </c>
      <c r="H67" s="61">
        <f t="shared" si="28"/>
        <v>354.5</v>
      </c>
      <c r="I67" s="61">
        <f t="shared" si="28"/>
        <v>493.9</v>
      </c>
      <c r="J67" s="61">
        <f t="shared" si="28"/>
        <v>912</v>
      </c>
      <c r="K67" s="61">
        <f t="shared" si="28"/>
        <v>429.50000000000006</v>
      </c>
      <c r="L67" s="61">
        <f t="shared" si="28"/>
        <v>373.9</v>
      </c>
      <c r="M67" s="61">
        <f t="shared" si="28"/>
        <v>237.7</v>
      </c>
      <c r="N67" s="61">
        <f t="shared" si="28"/>
        <v>293.29999999999995</v>
      </c>
      <c r="O67" s="61">
        <f t="shared" si="28"/>
        <v>4171.8</v>
      </c>
      <c r="P67" s="61">
        <f t="shared" si="28"/>
        <v>241.1</v>
      </c>
      <c r="Q67" s="61">
        <f t="shared" si="28"/>
        <v>261.90000000000003</v>
      </c>
      <c r="R67" s="61">
        <f t="shared" si="28"/>
        <v>324.49999999999994</v>
      </c>
      <c r="S67" s="61">
        <f t="shared" si="28"/>
        <v>265.40000000000003</v>
      </c>
      <c r="T67" s="61">
        <f t="shared" si="28"/>
        <v>276.90000000000003</v>
      </c>
      <c r="U67" s="61">
        <f t="shared" si="28"/>
        <v>279.59999999999997</v>
      </c>
      <c r="V67" s="61">
        <f t="shared" si="28"/>
        <v>424.6</v>
      </c>
      <c r="W67" s="61">
        <f t="shared" si="28"/>
        <v>309.7</v>
      </c>
      <c r="X67" s="61">
        <f t="shared" si="28"/>
        <v>388.59999999999997</v>
      </c>
      <c r="Y67" s="61">
        <f t="shared" si="28"/>
        <v>395.8</v>
      </c>
      <c r="Z67" s="61">
        <f t="shared" si="28"/>
        <v>329.1</v>
      </c>
      <c r="AA67" s="61">
        <f t="shared" si="28"/>
        <v>420</v>
      </c>
      <c r="AB67" s="61">
        <f t="shared" si="28"/>
        <v>3917.2000000000003</v>
      </c>
      <c r="AC67" s="62">
        <f>+AB67-O67</f>
        <v>-254.59999999999991</v>
      </c>
      <c r="AD67" s="63">
        <f>+AC67/O67*100</f>
        <v>-6.1028812502996281</v>
      </c>
    </row>
    <row r="68" spans="2:30" ht="18" customHeight="1">
      <c r="B68" s="64" t="s">
        <v>76</v>
      </c>
      <c r="C68" s="65">
        <v>4.5</v>
      </c>
      <c r="D68" s="65">
        <v>13.3</v>
      </c>
      <c r="E68" s="65">
        <v>9.6999999999999993</v>
      </c>
      <c r="F68" s="65">
        <v>0</v>
      </c>
      <c r="G68" s="66">
        <v>0.4</v>
      </c>
      <c r="H68" s="66">
        <v>0.6</v>
      </c>
      <c r="I68" s="66">
        <v>8.9</v>
      </c>
      <c r="J68" s="65">
        <v>23.8</v>
      </c>
      <c r="K68" s="65">
        <v>19.8</v>
      </c>
      <c r="L68" s="65">
        <v>6.4</v>
      </c>
      <c r="M68" s="65">
        <v>12.4</v>
      </c>
      <c r="N68" s="65">
        <v>6.4</v>
      </c>
      <c r="O68" s="66">
        <f>SUM(C68:N68)</f>
        <v>106.20000000000002</v>
      </c>
      <c r="P68" s="67">
        <v>4.2</v>
      </c>
      <c r="Q68" s="67">
        <v>19.100000000000001</v>
      </c>
      <c r="R68" s="67">
        <v>7.4</v>
      </c>
      <c r="S68" s="67">
        <v>5.6</v>
      </c>
      <c r="T68" s="67">
        <v>3.8</v>
      </c>
      <c r="U68" s="67">
        <v>10</v>
      </c>
      <c r="V68" s="67">
        <v>25.8</v>
      </c>
      <c r="W68" s="67">
        <v>14.6</v>
      </c>
      <c r="X68" s="67">
        <v>15.6</v>
      </c>
      <c r="Y68" s="67">
        <v>32.9</v>
      </c>
      <c r="Z68" s="67">
        <v>9.1</v>
      </c>
      <c r="AA68" s="67">
        <v>28.4</v>
      </c>
      <c r="AB68" s="68">
        <f>SUM(P68:AA68)</f>
        <v>176.5</v>
      </c>
      <c r="AC68" s="69">
        <f>+AB68-O68</f>
        <v>70.299999999999983</v>
      </c>
      <c r="AD68" s="68">
        <f>+AC68/O68*100</f>
        <v>66.195856873822947</v>
      </c>
    </row>
    <row r="69" spans="2:30" ht="18" customHeight="1">
      <c r="B69" s="64" t="s">
        <v>77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6">
        <f>SUM(C69:N69)</f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63</v>
      </c>
      <c r="W69" s="67">
        <v>12.6</v>
      </c>
      <c r="X69" s="67">
        <v>8.6</v>
      </c>
      <c r="Y69" s="67">
        <v>69.3</v>
      </c>
      <c r="Z69" s="67">
        <v>9.6999999999999993</v>
      </c>
      <c r="AA69" s="67">
        <v>6.6</v>
      </c>
      <c r="AB69" s="68">
        <f>SUM(P69:AA69)</f>
        <v>169.79999999999998</v>
      </c>
      <c r="AC69" s="69">
        <f>+AB69-O69</f>
        <v>169.79999999999998</v>
      </c>
      <c r="AD69" s="70">
        <v>0</v>
      </c>
    </row>
    <row r="70" spans="2:30" ht="15.75" customHeight="1">
      <c r="B70" s="64" t="s">
        <v>78</v>
      </c>
      <c r="C70" s="71">
        <f>+[2]PP!C133</f>
        <v>207.4</v>
      </c>
      <c r="D70" s="71">
        <f>+[2]PP!D133</f>
        <v>254.7</v>
      </c>
      <c r="E70" s="71">
        <f>+[2]PP!E133</f>
        <v>221.1</v>
      </c>
      <c r="F70" s="71">
        <f>+[2]PP!F133</f>
        <v>113.6</v>
      </c>
      <c r="G70" s="72">
        <f>+[2]PP!G133</f>
        <v>252.8</v>
      </c>
      <c r="H70" s="72">
        <f>+[2]PP!H133</f>
        <v>353.9</v>
      </c>
      <c r="I70" s="72">
        <f>+[2]PP!I133</f>
        <v>485</v>
      </c>
      <c r="J70" s="72">
        <f>+[2]PP!J133</f>
        <v>425.8</v>
      </c>
      <c r="K70" s="72">
        <f>+[2]PP!K133</f>
        <v>409.6</v>
      </c>
      <c r="L70" s="72">
        <f>+[2]PP!L133</f>
        <v>367.5</v>
      </c>
      <c r="M70" s="72">
        <f>+[2]PP!M133</f>
        <v>224.1</v>
      </c>
      <c r="N70" s="65">
        <v>286</v>
      </c>
      <c r="O70" s="72">
        <f>SUM(C70:N70)</f>
        <v>3601.5</v>
      </c>
      <c r="P70" s="71">
        <f>+[2]PP!P133</f>
        <v>236.9</v>
      </c>
      <c r="Q70" s="71">
        <f>+[2]PP!Q133</f>
        <v>242.7</v>
      </c>
      <c r="R70" s="71">
        <f>+[2]PP!R133</f>
        <v>316.89999999999998</v>
      </c>
      <c r="S70" s="71">
        <f>+[2]PP!S133</f>
        <v>259.8</v>
      </c>
      <c r="T70" s="71">
        <f>+[2]PP!T133</f>
        <v>272.60000000000002</v>
      </c>
      <c r="U70" s="71">
        <f>+[2]PP!U133</f>
        <v>270.39999999999998</v>
      </c>
      <c r="V70" s="71">
        <f>+[2]PP!V133</f>
        <v>335.8</v>
      </c>
      <c r="W70" s="71">
        <f>+[2]PP!W133</f>
        <v>282.5</v>
      </c>
      <c r="X70" s="71">
        <f>+[2]PP!X133</f>
        <v>364.4</v>
      </c>
      <c r="Y70" s="71">
        <f>+[2]PP!Y133</f>
        <v>293</v>
      </c>
      <c r="Z70" s="71">
        <f>+[2]PP!Z133</f>
        <v>310.10000000000002</v>
      </c>
      <c r="AA70" s="71">
        <f>+[2]PP!AA133</f>
        <v>384.9</v>
      </c>
      <c r="AB70" s="73">
        <f>SUM(P70:AA70)</f>
        <v>3570.0000000000005</v>
      </c>
      <c r="AC70" s="69">
        <f>+AB70-O70</f>
        <v>-31.499999999999545</v>
      </c>
      <c r="AD70" s="68">
        <f>+AC70/O70*100</f>
        <v>-0.87463556851310686</v>
      </c>
    </row>
    <row r="71" spans="2:30" ht="15.75" customHeight="1">
      <c r="B71" s="64" t="s">
        <v>79</v>
      </c>
      <c r="C71" s="71">
        <v>0</v>
      </c>
      <c r="D71" s="71">
        <v>0</v>
      </c>
      <c r="E71" s="71">
        <v>0</v>
      </c>
      <c r="F71" s="71">
        <v>0</v>
      </c>
      <c r="G71" s="72">
        <v>0</v>
      </c>
      <c r="H71" s="72">
        <v>0</v>
      </c>
      <c r="I71" s="72">
        <v>0</v>
      </c>
      <c r="J71" s="71">
        <v>462.5</v>
      </c>
      <c r="K71" s="71">
        <v>0</v>
      </c>
      <c r="L71" s="71">
        <v>0</v>
      </c>
      <c r="M71" s="71">
        <v>0</v>
      </c>
      <c r="N71" s="71">
        <v>0</v>
      </c>
      <c r="O71" s="72">
        <f>SUM(C71:N71)</f>
        <v>462.5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0</v>
      </c>
      <c r="V71" s="71">
        <v>0</v>
      </c>
      <c r="W71" s="71">
        <v>0</v>
      </c>
      <c r="X71" s="71">
        <v>0</v>
      </c>
      <c r="Y71" s="71">
        <v>0</v>
      </c>
      <c r="Z71" s="71">
        <v>0</v>
      </c>
      <c r="AA71" s="71">
        <v>0</v>
      </c>
      <c r="AB71" s="73">
        <f>SUM(P71:AA71)</f>
        <v>0</v>
      </c>
      <c r="AC71" s="74">
        <v>0</v>
      </c>
      <c r="AD71" s="70">
        <v>0</v>
      </c>
    </row>
    <row r="72" spans="2:30" ht="18.75" customHeight="1" thickBot="1">
      <c r="B72" s="75" t="s">
        <v>80</v>
      </c>
      <c r="C72" s="76">
        <v>0</v>
      </c>
      <c r="D72" s="76">
        <v>0.2</v>
      </c>
      <c r="E72" s="76">
        <v>0.1</v>
      </c>
      <c r="F72" s="76">
        <v>-0.8</v>
      </c>
      <c r="G72" s="66">
        <v>0</v>
      </c>
      <c r="H72" s="66">
        <v>0</v>
      </c>
      <c r="I72" s="66">
        <v>0</v>
      </c>
      <c r="J72" s="76">
        <v>-0.1</v>
      </c>
      <c r="K72" s="76">
        <v>0.1</v>
      </c>
      <c r="L72" s="76">
        <v>0</v>
      </c>
      <c r="M72" s="76">
        <v>1.2</v>
      </c>
      <c r="N72" s="71">
        <v>0.9</v>
      </c>
      <c r="O72" s="66">
        <f>SUM(C72:N72)</f>
        <v>1.6</v>
      </c>
      <c r="P72" s="77">
        <v>0</v>
      </c>
      <c r="Q72" s="77">
        <v>0.1</v>
      </c>
      <c r="R72" s="77">
        <v>0.2</v>
      </c>
      <c r="S72" s="77">
        <v>0</v>
      </c>
      <c r="T72" s="77">
        <v>0.5</v>
      </c>
      <c r="U72" s="77">
        <v>-0.8</v>
      </c>
      <c r="V72" s="77">
        <v>0</v>
      </c>
      <c r="W72" s="77">
        <v>0</v>
      </c>
      <c r="X72" s="77">
        <v>0</v>
      </c>
      <c r="Y72" s="77">
        <v>0.6</v>
      </c>
      <c r="Z72" s="77">
        <v>0.2</v>
      </c>
      <c r="AA72" s="77">
        <v>0.1</v>
      </c>
      <c r="AB72" s="78">
        <f>SUM(P72:AA72)</f>
        <v>0.9</v>
      </c>
      <c r="AC72" s="79">
        <f>+AB72-O72</f>
        <v>-0.70000000000000007</v>
      </c>
      <c r="AD72" s="68">
        <f>+AC72/O72*100</f>
        <v>-43.75</v>
      </c>
    </row>
    <row r="73" spans="2:30" ht="26.25" customHeight="1" thickTop="1">
      <c r="B73" s="80" t="s">
        <v>81</v>
      </c>
      <c r="C73" s="81">
        <f t="shared" ref="C73:I73" si="29">+C72+C70+C68+C66</f>
        <v>49073.722465539999</v>
      </c>
      <c r="D73" s="81">
        <f t="shared" si="29"/>
        <v>37530.473384509998</v>
      </c>
      <c r="E73" s="81">
        <f t="shared" si="29"/>
        <v>32648.0191939</v>
      </c>
      <c r="F73" s="81">
        <f t="shared" si="29"/>
        <v>26834.099999999995</v>
      </c>
      <c r="G73" s="81">
        <f t="shared" si="29"/>
        <v>26031.600000000002</v>
      </c>
      <c r="H73" s="81">
        <f t="shared" si="29"/>
        <v>30552.296992890002</v>
      </c>
      <c r="I73" s="81">
        <f t="shared" si="29"/>
        <v>42265.971661119998</v>
      </c>
      <c r="J73" s="81">
        <f t="shared" ref="J73:O73" si="30">+J72+J70+J68+J66+J71</f>
        <v>38340.500000000007</v>
      </c>
      <c r="K73" s="81">
        <f t="shared" si="30"/>
        <v>36352.589365219996</v>
      </c>
      <c r="L73" s="81">
        <f t="shared" si="30"/>
        <v>49332.922221960005</v>
      </c>
      <c r="M73" s="81">
        <f t="shared" si="30"/>
        <v>36566.83393167</v>
      </c>
      <c r="N73" s="81">
        <f t="shared" si="30"/>
        <v>41351.800000000003</v>
      </c>
      <c r="O73" s="81">
        <f t="shared" si="30"/>
        <v>446880.82921680989</v>
      </c>
      <c r="P73" s="82">
        <f>+P72+P70+P68+P66+P69</f>
        <v>48290.9</v>
      </c>
      <c r="Q73" s="82">
        <f t="shared" ref="Q73:U73" si="31">+Q72+Q70+Q68+Q66+Q69</f>
        <v>42535.100000000006</v>
      </c>
      <c r="R73" s="82">
        <f t="shared" si="31"/>
        <v>41370.800000000003</v>
      </c>
      <c r="S73" s="82">
        <f t="shared" si="31"/>
        <v>69062.799999999988</v>
      </c>
      <c r="T73" s="82">
        <f t="shared" si="31"/>
        <v>48992.200000000004</v>
      </c>
      <c r="U73" s="82">
        <f t="shared" si="31"/>
        <v>50340.799999999996</v>
      </c>
      <c r="V73" s="82">
        <f>+V72+V70+V68+V66+V69</f>
        <v>60093.200000000004</v>
      </c>
      <c r="W73" s="82">
        <f t="shared" ref="W73:AB73" si="32">+W72+W70+W68+W66+W69</f>
        <v>49609.899999999994</v>
      </c>
      <c r="X73" s="82">
        <f t="shared" si="32"/>
        <v>47001.899999999994</v>
      </c>
      <c r="Y73" s="82">
        <f t="shared" si="32"/>
        <v>52699.000000000007</v>
      </c>
      <c r="Z73" s="82">
        <f t="shared" si="32"/>
        <v>50713.299999999996</v>
      </c>
      <c r="AA73" s="82">
        <f t="shared" si="32"/>
        <v>50660.4</v>
      </c>
      <c r="AB73" s="82">
        <f t="shared" si="32"/>
        <v>611370.29999999993</v>
      </c>
      <c r="AC73" s="83">
        <f>+AB73-O73</f>
        <v>164489.47078319005</v>
      </c>
      <c r="AD73" s="83">
        <f>+AC73/O73*100</f>
        <v>36.808352479892555</v>
      </c>
    </row>
    <row r="74" spans="2:30" ht="14.25" customHeight="1">
      <c r="B74" s="84" t="s">
        <v>82</v>
      </c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6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5"/>
      <c r="AC74" s="85"/>
      <c r="AD74" s="88"/>
    </row>
    <row r="75" spans="2:30" ht="15" customHeight="1">
      <c r="B75" s="89" t="s">
        <v>83</v>
      </c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1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3"/>
      <c r="AD75" s="93"/>
    </row>
    <row r="76" spans="2:30" ht="17.25" customHeight="1">
      <c r="B76" s="94" t="s">
        <v>84</v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7"/>
      <c r="AB76" s="96"/>
      <c r="AC76" s="98"/>
      <c r="AD76" s="98"/>
    </row>
    <row r="77" spans="2:30" ht="12" customHeight="1">
      <c r="B77" s="94" t="s">
        <v>85</v>
      </c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3"/>
    </row>
    <row r="78" spans="2:30" ht="14.25">
      <c r="B78" s="94" t="s">
        <v>86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4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105"/>
      <c r="AD78" s="104"/>
    </row>
    <row r="79" spans="2:30" ht="14.25">
      <c r="B79" s="106" t="s">
        <v>87</v>
      </c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5"/>
      <c r="AD79" s="108"/>
    </row>
    <row r="80" spans="2:30" ht="14.25">
      <c r="B80" s="105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105"/>
      <c r="AD80" s="104"/>
    </row>
    <row r="81" spans="2:30" ht="14.25">
      <c r="B81" s="105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4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1"/>
      <c r="AD81" s="108"/>
    </row>
    <row r="82" spans="2:30" ht="14.25">
      <c r="B82" s="10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112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05"/>
      <c r="AD82" s="108"/>
    </row>
    <row r="83" spans="2:30" ht="14.25">
      <c r="B83" s="105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4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4"/>
      <c r="AC83" s="99"/>
      <c r="AD83" s="104"/>
    </row>
    <row r="84" spans="2:30" ht="14.25"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8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6"/>
      <c r="AC84" s="108"/>
      <c r="AD84" s="108"/>
    </row>
    <row r="85" spans="2:30" ht="14.25"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8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6"/>
      <c r="AC85" s="108"/>
      <c r="AD85" s="108"/>
    </row>
    <row r="86" spans="2:30" ht="14.25"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6"/>
      <c r="AC86" s="108"/>
      <c r="AD86" s="108"/>
    </row>
    <row r="87" spans="2:30" ht="14.25"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8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6"/>
      <c r="AC87" s="108"/>
      <c r="AD87" s="108"/>
    </row>
    <row r="88" spans="2:30" ht="14.25"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8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6"/>
      <c r="AC88" s="108"/>
      <c r="AD88" s="108"/>
    </row>
    <row r="89" spans="2:30" ht="14.25"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19"/>
      <c r="AB89" s="108"/>
      <c r="AC89" s="108"/>
      <c r="AD89" s="108"/>
    </row>
    <row r="90" spans="2:30" ht="14.25"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8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08"/>
      <c r="AD90" s="108"/>
    </row>
    <row r="91" spans="2:30" ht="14.25"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8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08"/>
      <c r="AD91" s="108"/>
    </row>
    <row r="92" spans="2:30" ht="14.25"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8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12"/>
      <c r="AC92" s="108"/>
      <c r="AD92" s="108"/>
    </row>
    <row r="93" spans="2:30" ht="14.25"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8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08"/>
      <c r="AC93" s="108"/>
      <c r="AD93" s="108"/>
    </row>
    <row r="94" spans="2:30" ht="14.25"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8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08"/>
      <c r="AC94" s="108"/>
      <c r="AD94" s="108"/>
    </row>
    <row r="95" spans="2:30" ht="14.25"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8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08"/>
      <c r="AD95" s="108"/>
    </row>
    <row r="96" spans="2:30" ht="14.25"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8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08"/>
      <c r="AD96" s="108"/>
    </row>
    <row r="97" spans="2:30" ht="14.25"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8"/>
      <c r="AC97" s="105"/>
      <c r="AD97" s="105"/>
    </row>
    <row r="98" spans="2:30" ht="14.25"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8"/>
      <c r="AB98" s="121"/>
      <c r="AC98" s="105"/>
      <c r="AD98" s="105"/>
    </row>
    <row r="99" spans="2:30" ht="14.25"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8"/>
      <c r="AB99" s="105"/>
      <c r="AC99" s="105"/>
      <c r="AD99" s="105"/>
    </row>
    <row r="100" spans="2:30" ht="14.25"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8"/>
      <c r="AA100" s="108"/>
      <c r="AB100" s="105"/>
      <c r="AC100" s="105"/>
      <c r="AD100" s="105"/>
    </row>
    <row r="101" spans="2:30" ht="14.25"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5"/>
      <c r="AC101" s="105"/>
      <c r="AD101" s="105"/>
    </row>
    <row r="102" spans="2:30" ht="14.25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5"/>
      <c r="AC102" s="105"/>
      <c r="AD102" s="105"/>
    </row>
    <row r="103" spans="2:30" ht="14.25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5"/>
      <c r="AC103" s="105"/>
      <c r="AD103" s="105"/>
    </row>
    <row r="104" spans="2:30" ht="14.25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5"/>
      <c r="AC104" s="105"/>
      <c r="AD104" s="105"/>
    </row>
    <row r="105" spans="2:30" ht="14.25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5"/>
      <c r="AC105" s="105"/>
      <c r="AD105" s="105"/>
    </row>
    <row r="106" spans="2:30" ht="14.25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5"/>
      <c r="AC106" s="105"/>
      <c r="AD106" s="105"/>
    </row>
    <row r="107" spans="2:30" ht="14.25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5"/>
      <c r="AC107" s="105"/>
      <c r="AD107" s="105"/>
    </row>
    <row r="108" spans="2:30" ht="14.25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5"/>
      <c r="AC108" s="105"/>
      <c r="AD108" s="105"/>
    </row>
    <row r="109" spans="2:30" ht="14.25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5"/>
      <c r="AC109" s="105"/>
      <c r="AD109" s="105"/>
    </row>
    <row r="110" spans="2:30" ht="14.25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5"/>
      <c r="AC110" s="105"/>
      <c r="AD110" s="105"/>
    </row>
    <row r="111" spans="2:30" ht="14.25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5"/>
      <c r="AC111" s="105"/>
      <c r="AD111" s="105"/>
    </row>
    <row r="112" spans="2:30" ht="14.25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5"/>
      <c r="AC112" s="105"/>
      <c r="AD112" s="105"/>
    </row>
    <row r="113" spans="2:30" ht="14.25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5"/>
      <c r="AC113" s="105"/>
      <c r="AD113" s="105"/>
    </row>
    <row r="114" spans="2:30" ht="14.25"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5"/>
      <c r="AC114" s="105"/>
      <c r="AD114" s="105"/>
    </row>
    <row r="115" spans="2:30" ht="14.25"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5"/>
      <c r="AC115" s="105"/>
      <c r="AD115" s="105"/>
    </row>
    <row r="116" spans="2:30" ht="14.25"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5"/>
      <c r="AC116" s="105"/>
      <c r="AD116" s="105"/>
    </row>
    <row r="117" spans="2:30" ht="14.25"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5"/>
      <c r="AC117" s="105"/>
      <c r="AD117" s="105"/>
    </row>
    <row r="118" spans="2:30" ht="14.25"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5"/>
      <c r="AC118" s="105"/>
      <c r="AD118" s="105"/>
    </row>
    <row r="119" spans="2:30" ht="14.25"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5"/>
      <c r="AC119" s="105"/>
      <c r="AD119" s="105"/>
    </row>
    <row r="120" spans="2:30" ht="14.25"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5"/>
      <c r="AC120" s="105"/>
      <c r="AD120" s="105"/>
    </row>
    <row r="121" spans="2:30" ht="14.25"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5"/>
      <c r="AC121" s="105"/>
      <c r="AD121" s="105"/>
    </row>
    <row r="122" spans="2:30" ht="14.25"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5"/>
      <c r="AC122" s="105"/>
      <c r="AD122" s="105"/>
    </row>
    <row r="123" spans="2:30" ht="14.25"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5"/>
      <c r="AC123" s="105"/>
      <c r="AD123" s="105"/>
    </row>
    <row r="124" spans="2:30" ht="14.25"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5"/>
      <c r="AC124" s="105"/>
      <c r="AD124" s="105"/>
    </row>
    <row r="125" spans="2:30" ht="14.25"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5"/>
      <c r="AC125" s="105"/>
      <c r="AD125" s="105"/>
    </row>
    <row r="126" spans="2:30" ht="14.25"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5"/>
      <c r="AC126" s="105"/>
      <c r="AD126" s="105"/>
    </row>
    <row r="127" spans="2:30" ht="14.25"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5"/>
      <c r="AC127" s="105"/>
      <c r="AD127" s="105"/>
    </row>
    <row r="128" spans="2:30" ht="14.25"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5"/>
      <c r="AC128" s="105"/>
      <c r="AD128" s="105"/>
    </row>
    <row r="129" spans="2:30" ht="14.25"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5"/>
      <c r="AC129" s="105"/>
      <c r="AD129" s="105"/>
    </row>
    <row r="130" spans="2:30" ht="14.25"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5"/>
      <c r="AC130" s="105"/>
      <c r="AD130" s="105"/>
    </row>
    <row r="131" spans="2:30" ht="14.25"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5"/>
      <c r="AC131" s="105"/>
      <c r="AD131" s="105"/>
    </row>
    <row r="132" spans="2:30" ht="14.25"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5"/>
      <c r="AC132" s="105"/>
      <c r="AD132" s="105"/>
    </row>
    <row r="133" spans="2:30" ht="14.25"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5"/>
      <c r="AC133" s="105"/>
      <c r="AD133" s="105"/>
    </row>
    <row r="134" spans="2:30" ht="14.25"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5"/>
      <c r="AC134" s="105"/>
      <c r="AD134" s="105"/>
    </row>
    <row r="135" spans="2:30" ht="14.25"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5"/>
      <c r="AC135" s="105"/>
      <c r="AD135" s="105"/>
    </row>
    <row r="136" spans="2:30" ht="14.25"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5"/>
      <c r="AC136" s="105"/>
      <c r="AD136" s="105"/>
    </row>
    <row r="137" spans="2:30" ht="14.25"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5"/>
      <c r="AC137" s="105"/>
      <c r="AD137" s="105"/>
    </row>
    <row r="138" spans="2:30" ht="14.25"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5"/>
      <c r="AC138" s="105"/>
      <c r="AD138" s="105"/>
    </row>
    <row r="139" spans="2:30" ht="14.25"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5"/>
      <c r="AC139" s="105"/>
      <c r="AD139" s="105"/>
    </row>
    <row r="140" spans="2:30" ht="14.25"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5"/>
      <c r="AC140" s="105"/>
      <c r="AD140" s="105"/>
    </row>
    <row r="141" spans="2:30" ht="14.25"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5"/>
      <c r="AC141" s="105"/>
      <c r="AD141" s="105"/>
    </row>
    <row r="142" spans="2:30" ht="14.25"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5"/>
      <c r="AC142" s="105"/>
      <c r="AD142" s="105"/>
    </row>
    <row r="143" spans="2:30" ht="14.25"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5"/>
      <c r="AC143" s="105"/>
      <c r="AD143" s="105"/>
    </row>
    <row r="144" spans="2:30" ht="14.25"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5"/>
      <c r="AC144" s="105"/>
      <c r="AD144" s="105"/>
    </row>
    <row r="145" spans="2:30" ht="14.25"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5"/>
      <c r="AC145" s="105"/>
      <c r="AD145" s="105"/>
    </row>
    <row r="146" spans="2:30" ht="14.25"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5"/>
      <c r="AC146" s="105"/>
      <c r="AD146" s="105"/>
    </row>
    <row r="147" spans="2:30" ht="14.25"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5"/>
      <c r="AC147" s="105"/>
      <c r="AD147" s="105"/>
    </row>
    <row r="148" spans="2:30" ht="14.25"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5"/>
      <c r="AC148" s="105"/>
      <c r="AD148" s="105"/>
    </row>
    <row r="149" spans="2:30" ht="14.25"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5"/>
      <c r="AC149" s="105"/>
      <c r="AD149" s="105"/>
    </row>
    <row r="150" spans="2:30" ht="14.25"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5"/>
      <c r="AC150" s="105"/>
      <c r="AD150" s="105"/>
    </row>
    <row r="151" spans="2:30" ht="14.25"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5"/>
      <c r="AC151" s="105"/>
      <c r="AD151" s="105"/>
    </row>
    <row r="152" spans="2:30" ht="14.25"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5"/>
      <c r="AC152" s="105"/>
      <c r="AD152" s="105"/>
    </row>
    <row r="153" spans="2:30" ht="14.25"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5"/>
      <c r="AC153" s="105"/>
      <c r="AD153" s="105"/>
    </row>
    <row r="154" spans="2:30" ht="14.25"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5"/>
      <c r="AC154" s="105"/>
      <c r="AD154" s="105"/>
    </row>
    <row r="155" spans="2:30" ht="14.25"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5"/>
      <c r="AC155" s="105"/>
      <c r="AD155" s="105"/>
    </row>
    <row r="156" spans="2:30" ht="14.25"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5"/>
      <c r="AC156" s="105"/>
      <c r="AD156" s="105"/>
    </row>
    <row r="157" spans="2:30" ht="14.25"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5"/>
      <c r="AC157" s="105"/>
      <c r="AD157" s="105"/>
    </row>
    <row r="158" spans="2:30" ht="14.25"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5"/>
      <c r="AC158" s="105"/>
      <c r="AD158" s="105"/>
    </row>
    <row r="159" spans="2:30" ht="14.25"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5"/>
      <c r="AC159" s="105"/>
      <c r="AD159" s="105"/>
    </row>
    <row r="160" spans="2:30" ht="14.25"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5"/>
      <c r="AC160" s="105"/>
      <c r="AD160" s="105"/>
    </row>
    <row r="161" spans="2:30" ht="14.25"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5"/>
      <c r="AC161" s="105"/>
      <c r="AD161" s="105"/>
    </row>
    <row r="162" spans="2:30" ht="14.25"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5"/>
      <c r="AC162" s="105"/>
      <c r="AD162" s="105"/>
    </row>
    <row r="163" spans="2:30" ht="14.25"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5"/>
      <c r="AC163" s="105"/>
      <c r="AD163" s="105"/>
    </row>
    <row r="164" spans="2:30" ht="14.25"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5"/>
      <c r="AC164" s="105"/>
      <c r="AD164" s="105"/>
    </row>
    <row r="165" spans="2:30" ht="14.25"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5"/>
      <c r="AC165" s="105"/>
      <c r="AD165" s="105"/>
    </row>
    <row r="166" spans="2:30" ht="14.25"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5"/>
      <c r="AC166" s="105"/>
      <c r="AD166" s="105"/>
    </row>
    <row r="167" spans="2:30" ht="14.25"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5"/>
      <c r="AC167" s="105"/>
      <c r="AD167" s="105"/>
    </row>
    <row r="168" spans="2:30" ht="14.25"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5"/>
      <c r="AC168" s="105"/>
      <c r="AD168" s="105"/>
    </row>
    <row r="169" spans="2:30" ht="14.25"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5"/>
      <c r="AC169" s="105"/>
      <c r="AD169" s="105"/>
    </row>
    <row r="170" spans="2:30" ht="14.25"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5"/>
      <c r="AC170" s="105"/>
      <c r="AD170" s="105"/>
    </row>
    <row r="171" spans="2:30" ht="14.25"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5"/>
      <c r="AC171" s="105"/>
      <c r="AD171" s="105"/>
    </row>
    <row r="172" spans="2:30" ht="14.25"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5"/>
      <c r="AC172" s="105"/>
      <c r="AD172" s="105"/>
    </row>
    <row r="173" spans="2:30" ht="14.25"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5"/>
      <c r="AC173" s="105"/>
      <c r="AD173" s="105"/>
    </row>
    <row r="174" spans="2:30" ht="14.25"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5"/>
      <c r="AC174" s="105"/>
      <c r="AD174" s="105"/>
    </row>
    <row r="175" spans="2:30" ht="14.25"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5"/>
      <c r="AC175" s="105"/>
      <c r="AD175" s="105"/>
    </row>
    <row r="176" spans="2:30" ht="14.25"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5"/>
      <c r="AC176" s="105"/>
      <c r="AD176" s="105"/>
    </row>
    <row r="177" spans="2:30" ht="14.25"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5"/>
      <c r="AC177" s="105"/>
      <c r="AD177" s="105"/>
    </row>
    <row r="178" spans="2:30" ht="14.25"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5"/>
      <c r="AC178" s="105"/>
      <c r="AD178" s="105"/>
    </row>
    <row r="179" spans="2:30" ht="14.25"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5"/>
      <c r="AC179" s="105"/>
      <c r="AD179" s="105"/>
    </row>
    <row r="180" spans="2:30" ht="14.25"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5"/>
      <c r="AC180" s="105"/>
      <c r="AD180" s="105"/>
    </row>
    <row r="181" spans="2:30" ht="14.25"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5"/>
      <c r="AC181" s="105"/>
      <c r="AD181" s="105"/>
    </row>
    <row r="182" spans="2:30" ht="14.25"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5"/>
      <c r="AC182" s="105"/>
      <c r="AD182" s="105"/>
    </row>
    <row r="183" spans="2:30" ht="14.25"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5"/>
      <c r="AC183" s="105"/>
      <c r="AD183" s="105"/>
    </row>
    <row r="184" spans="2:30" ht="14.25"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5"/>
      <c r="AC184" s="105"/>
      <c r="AD184" s="105"/>
    </row>
    <row r="185" spans="2:30" ht="14.25"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5"/>
      <c r="AC185" s="105"/>
      <c r="AD185" s="105"/>
    </row>
    <row r="186" spans="2:30" ht="14.25"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5"/>
      <c r="AC186" s="105"/>
      <c r="AD186" s="105"/>
    </row>
    <row r="187" spans="2:30" ht="14.25"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5"/>
      <c r="AC187" s="105"/>
      <c r="AD187" s="105"/>
    </row>
    <row r="188" spans="2:30" ht="14.25"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5"/>
      <c r="AC188" s="105"/>
      <c r="AD188" s="105"/>
    </row>
    <row r="189" spans="2:30" ht="14.25"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5"/>
      <c r="AC189" s="105"/>
      <c r="AD189" s="105"/>
    </row>
    <row r="190" spans="2:30" ht="14.25"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5"/>
      <c r="AC190" s="105"/>
      <c r="AD190" s="105"/>
    </row>
    <row r="191" spans="2:30" ht="14.25"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5"/>
      <c r="AC191" s="105"/>
      <c r="AD191" s="105"/>
    </row>
    <row r="192" spans="2:30" ht="14.25"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5"/>
      <c r="AC192" s="105"/>
      <c r="AD192" s="105"/>
    </row>
    <row r="193" spans="2:30" ht="14.25"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5"/>
      <c r="AC193" s="105"/>
      <c r="AD193" s="105"/>
    </row>
    <row r="194" spans="2:30" ht="14.25"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5"/>
      <c r="AC194" s="105"/>
      <c r="AD194" s="105"/>
    </row>
    <row r="195" spans="2:30" ht="14.25"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5"/>
      <c r="AC195" s="105"/>
      <c r="AD195" s="105"/>
    </row>
    <row r="196" spans="2:30" ht="14.25"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5"/>
      <c r="AC196" s="105"/>
      <c r="AD196" s="105"/>
    </row>
    <row r="197" spans="2:30" ht="14.25"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5"/>
      <c r="AC197" s="105"/>
      <c r="AD197" s="105"/>
    </row>
    <row r="198" spans="2:30" ht="14.25"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5"/>
      <c r="AC198" s="105"/>
      <c r="AD198" s="105"/>
    </row>
    <row r="199" spans="2:30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3"/>
      <c r="AC199" s="3"/>
      <c r="AD199" s="3"/>
    </row>
    <row r="200" spans="2:30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3"/>
      <c r="AC200" s="3"/>
      <c r="AD200" s="3"/>
    </row>
    <row r="201" spans="2:30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3"/>
      <c r="AC201" s="3"/>
      <c r="AD201" s="3"/>
    </row>
    <row r="202" spans="2:30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3"/>
      <c r="AC202" s="3"/>
      <c r="AD202" s="3"/>
    </row>
    <row r="203" spans="2:30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3"/>
      <c r="AC203" s="3"/>
      <c r="AD203" s="3"/>
    </row>
    <row r="204" spans="2:30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3"/>
      <c r="AC204" s="3"/>
      <c r="AD204" s="3"/>
    </row>
    <row r="205" spans="2:30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3"/>
      <c r="AC205" s="3"/>
      <c r="AD205" s="3"/>
    </row>
    <row r="206" spans="2:30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3"/>
      <c r="AC206" s="3"/>
      <c r="AD206" s="3"/>
    </row>
    <row r="207" spans="2:30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3"/>
      <c r="AC207" s="3"/>
      <c r="AD207" s="3"/>
    </row>
    <row r="208" spans="2:30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3"/>
      <c r="AC208" s="3"/>
      <c r="AD208" s="3"/>
    </row>
    <row r="209" spans="2:30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3"/>
      <c r="AC209" s="3"/>
      <c r="AD209" s="3"/>
    </row>
    <row r="210" spans="2:30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3"/>
      <c r="AC210" s="3"/>
      <c r="AD210" s="3"/>
    </row>
    <row r="211" spans="2:30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3"/>
      <c r="AC211" s="3"/>
      <c r="AD211" s="3"/>
    </row>
    <row r="212" spans="2:30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3"/>
      <c r="AC212" s="3"/>
      <c r="AD212" s="3"/>
    </row>
    <row r="213" spans="2:30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3"/>
      <c r="AC213" s="3"/>
      <c r="AD213" s="3"/>
    </row>
    <row r="214" spans="2:30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3"/>
      <c r="AC214" s="3"/>
      <c r="AD214" s="3"/>
    </row>
    <row r="215" spans="2:30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3"/>
      <c r="AC215" s="3"/>
      <c r="AD215" s="3"/>
    </row>
    <row r="216" spans="2:30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3"/>
      <c r="AC216" s="3"/>
      <c r="AD216" s="3"/>
    </row>
    <row r="217" spans="2:30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3"/>
      <c r="AC217" s="3"/>
      <c r="AD217" s="3"/>
    </row>
    <row r="218" spans="2:30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3"/>
      <c r="AC218" s="3"/>
      <c r="AD218" s="3"/>
    </row>
    <row r="219" spans="2:30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3"/>
      <c r="AC219" s="3"/>
      <c r="AD219" s="3"/>
    </row>
    <row r="220" spans="2:30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3"/>
      <c r="AC220" s="3"/>
      <c r="AD220" s="3"/>
    </row>
    <row r="221" spans="2:30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3"/>
      <c r="AC221" s="3"/>
      <c r="AD221" s="3"/>
    </row>
    <row r="222" spans="2:30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3"/>
      <c r="AC222" s="3"/>
      <c r="AD222" s="3"/>
    </row>
    <row r="223" spans="2:30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3"/>
      <c r="AC223" s="3"/>
      <c r="AD223" s="3"/>
    </row>
    <row r="224" spans="2:30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3"/>
      <c r="AC224" s="3"/>
      <c r="AD224" s="3"/>
    </row>
    <row r="225" spans="2:30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3"/>
      <c r="AC225" s="3"/>
      <c r="AD225" s="3"/>
    </row>
    <row r="226" spans="2:30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3"/>
      <c r="AC226" s="3"/>
      <c r="AD226" s="3"/>
    </row>
    <row r="227" spans="2:30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3"/>
      <c r="AC227" s="3"/>
      <c r="AD227" s="3"/>
    </row>
    <row r="228" spans="2:30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3"/>
      <c r="AC228" s="3"/>
      <c r="AD228" s="3"/>
    </row>
    <row r="229" spans="2:30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3"/>
      <c r="AC229" s="3"/>
      <c r="AD229" s="3"/>
    </row>
    <row r="230" spans="2:30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3"/>
      <c r="AC230" s="3"/>
      <c r="AD230" s="3"/>
    </row>
    <row r="231" spans="2:30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3"/>
      <c r="AC231" s="3"/>
      <c r="AD231" s="3"/>
    </row>
    <row r="232" spans="2:30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3"/>
      <c r="AC232" s="3"/>
      <c r="AD232" s="3"/>
    </row>
    <row r="233" spans="2:30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3"/>
      <c r="AC233" s="3"/>
      <c r="AD233" s="3"/>
    </row>
    <row r="234" spans="2:30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3"/>
      <c r="AC234" s="3"/>
      <c r="AD234" s="3"/>
    </row>
    <row r="235" spans="2:30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3"/>
      <c r="AC235" s="3"/>
      <c r="AD235" s="3"/>
    </row>
    <row r="236" spans="2:30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3"/>
      <c r="AC236" s="3"/>
      <c r="AD236" s="3"/>
    </row>
    <row r="237" spans="2:30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3"/>
      <c r="AC237" s="3"/>
      <c r="AD237" s="3"/>
    </row>
    <row r="238" spans="2:30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3"/>
      <c r="AC238" s="3"/>
      <c r="AD238" s="3"/>
    </row>
    <row r="239" spans="2:30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3"/>
      <c r="AC239" s="3"/>
      <c r="AD239" s="3"/>
    </row>
    <row r="240" spans="2:30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3"/>
      <c r="AC240" s="3"/>
      <c r="AD240" s="3"/>
    </row>
    <row r="241" spans="2:30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3"/>
      <c r="AC241" s="3"/>
      <c r="AD241" s="3"/>
    </row>
    <row r="242" spans="2:30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3"/>
      <c r="AC242" s="3"/>
      <c r="AD242" s="3"/>
    </row>
    <row r="243" spans="2:30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3"/>
      <c r="AC243" s="3"/>
      <c r="AD243" s="3"/>
    </row>
    <row r="244" spans="2:30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3"/>
      <c r="AC244" s="3"/>
      <c r="AD244" s="3"/>
    </row>
    <row r="245" spans="2:30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3"/>
      <c r="AC245" s="3"/>
      <c r="AD245" s="3"/>
    </row>
    <row r="246" spans="2:30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3"/>
      <c r="AC246" s="3"/>
      <c r="AD246" s="3"/>
    </row>
    <row r="247" spans="2:30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3"/>
      <c r="AC247" s="3"/>
      <c r="AD247" s="3"/>
    </row>
    <row r="248" spans="2:30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3"/>
      <c r="AC248" s="3"/>
      <c r="AD248" s="3"/>
    </row>
    <row r="249" spans="2:30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3"/>
      <c r="AC249" s="3"/>
      <c r="AD249" s="3"/>
    </row>
    <row r="250" spans="2:30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3"/>
      <c r="AC250" s="3"/>
      <c r="AD250" s="3"/>
    </row>
    <row r="251" spans="2:30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3"/>
      <c r="AC251" s="3"/>
      <c r="AD251" s="3"/>
    </row>
    <row r="252" spans="2:30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3"/>
      <c r="AC252" s="3"/>
      <c r="AD252" s="3"/>
    </row>
    <row r="253" spans="2:30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3"/>
      <c r="AC253" s="3"/>
      <c r="AD253" s="3"/>
    </row>
    <row r="254" spans="2:30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3"/>
      <c r="AC254" s="3"/>
      <c r="AD254" s="3"/>
    </row>
    <row r="255" spans="2:30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3"/>
      <c r="AC255" s="3"/>
      <c r="AD255" s="3"/>
    </row>
    <row r="256" spans="2:30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3"/>
      <c r="AC256" s="3"/>
      <c r="AD256" s="3"/>
    </row>
    <row r="257" spans="2:30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3"/>
      <c r="AC257" s="3"/>
      <c r="AD257" s="3"/>
    </row>
    <row r="258" spans="2:30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3"/>
      <c r="AC258" s="3"/>
      <c r="AD258" s="3"/>
    </row>
    <row r="259" spans="2:30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3"/>
      <c r="AC259" s="3"/>
      <c r="AD259" s="3"/>
    </row>
    <row r="260" spans="2:30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3"/>
      <c r="AC260" s="3"/>
      <c r="AD260" s="3"/>
    </row>
    <row r="261" spans="2:30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3"/>
      <c r="AC261" s="3"/>
      <c r="AD261" s="3"/>
    </row>
    <row r="262" spans="2:30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3"/>
      <c r="AC262" s="3"/>
      <c r="AD262" s="3"/>
    </row>
    <row r="263" spans="2:30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3"/>
      <c r="AC263" s="3"/>
      <c r="AD263" s="3"/>
    </row>
    <row r="264" spans="2:30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3"/>
      <c r="AC264" s="3"/>
      <c r="AD264" s="3"/>
    </row>
    <row r="265" spans="2:30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3"/>
      <c r="AC265" s="3"/>
      <c r="AD265" s="3"/>
    </row>
    <row r="266" spans="2:30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3"/>
      <c r="AC266" s="3"/>
      <c r="AD266" s="3"/>
    </row>
    <row r="267" spans="2:30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3"/>
      <c r="AC267" s="3"/>
      <c r="AD267" s="3"/>
    </row>
    <row r="268" spans="2:30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3"/>
      <c r="AC268" s="3"/>
      <c r="AD268" s="3"/>
    </row>
    <row r="269" spans="2:30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3"/>
      <c r="AC269" s="3"/>
      <c r="AD269" s="3"/>
    </row>
    <row r="270" spans="2:30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3"/>
      <c r="AC270" s="3"/>
      <c r="AD270" s="3"/>
    </row>
    <row r="271" spans="2:30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3"/>
      <c r="AC271" s="3"/>
      <c r="AD271" s="3"/>
    </row>
    <row r="272" spans="2:30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3"/>
      <c r="AC272" s="3"/>
      <c r="AD272" s="3"/>
    </row>
    <row r="273" spans="2:30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3"/>
      <c r="AC273" s="3"/>
      <c r="AD273" s="3"/>
    </row>
    <row r="274" spans="2:30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3"/>
      <c r="AC274" s="3"/>
      <c r="AD274" s="3"/>
    </row>
    <row r="275" spans="2:30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3"/>
      <c r="AC275" s="3"/>
      <c r="AD275" s="3"/>
    </row>
    <row r="276" spans="2:30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3"/>
      <c r="AC276" s="3"/>
      <c r="AD276" s="3"/>
    </row>
    <row r="277" spans="2:30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3"/>
      <c r="AC277" s="3"/>
      <c r="AD277" s="3"/>
    </row>
    <row r="278" spans="2:30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3"/>
      <c r="AC278" s="3"/>
      <c r="AD278" s="3"/>
    </row>
    <row r="279" spans="2:30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3"/>
      <c r="AC279" s="3"/>
      <c r="AD279" s="3"/>
    </row>
    <row r="280" spans="2:30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3"/>
      <c r="AC280" s="3"/>
      <c r="AD280" s="3"/>
    </row>
    <row r="281" spans="2:30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3"/>
      <c r="AC281" s="3"/>
      <c r="AD281" s="3"/>
    </row>
    <row r="282" spans="2:30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3"/>
      <c r="AC282" s="3"/>
      <c r="AD282" s="3"/>
    </row>
    <row r="283" spans="2:30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3"/>
      <c r="AC283" s="3"/>
      <c r="AD283" s="3"/>
    </row>
    <row r="284" spans="2:30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3"/>
      <c r="AC284" s="3"/>
      <c r="AD284" s="3"/>
    </row>
    <row r="285" spans="2:30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3"/>
      <c r="AC285" s="3"/>
      <c r="AD285" s="3"/>
    </row>
    <row r="286" spans="2:30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3"/>
      <c r="AC286" s="3"/>
      <c r="AD286" s="3"/>
    </row>
    <row r="287" spans="2:30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3"/>
      <c r="AC287" s="3"/>
      <c r="AD287" s="3"/>
    </row>
    <row r="288" spans="2:30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3"/>
      <c r="AC288" s="3"/>
      <c r="AD288" s="3"/>
    </row>
    <row r="289" spans="2:30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3"/>
      <c r="AC289" s="3"/>
      <c r="AD289" s="3"/>
    </row>
    <row r="290" spans="2:30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3"/>
      <c r="AC290" s="3"/>
      <c r="AD290" s="3"/>
    </row>
    <row r="291" spans="2:30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3"/>
      <c r="AC291" s="3"/>
      <c r="AD291" s="3"/>
    </row>
    <row r="292" spans="2:30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3"/>
      <c r="AC292" s="3"/>
      <c r="AD292" s="3"/>
    </row>
    <row r="293" spans="2:30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3"/>
      <c r="AC293" s="3"/>
      <c r="AD293" s="3"/>
    </row>
    <row r="294" spans="2:30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3"/>
      <c r="AC294" s="3"/>
      <c r="AD294" s="3"/>
    </row>
    <row r="295" spans="2:30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3"/>
      <c r="AC295" s="3"/>
      <c r="AD295" s="3"/>
    </row>
    <row r="296" spans="2:30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3"/>
      <c r="AC296" s="3"/>
      <c r="AD296" s="3"/>
    </row>
    <row r="297" spans="2:30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3"/>
      <c r="AC297" s="3"/>
      <c r="AD297" s="3"/>
    </row>
    <row r="298" spans="2:30">
      <c r="B298" s="122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23"/>
      <c r="AC298" s="123"/>
      <c r="AD298" s="123"/>
    </row>
    <row r="299" spans="2:30">
      <c r="B299" s="122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23"/>
      <c r="AC299" s="123"/>
      <c r="AD299" s="123"/>
    </row>
    <row r="300" spans="2:30">
      <c r="B300" s="122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23"/>
      <c r="AC300" s="123"/>
      <c r="AD300" s="123"/>
    </row>
    <row r="301" spans="2:30">
      <c r="B301" s="122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23"/>
      <c r="AC301" s="123"/>
      <c r="AD301" s="123"/>
    </row>
    <row r="302" spans="2:30">
      <c r="B302" s="122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23"/>
      <c r="AC302" s="123"/>
      <c r="AD302" s="123"/>
    </row>
    <row r="303" spans="2:30">
      <c r="B303" s="122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23"/>
      <c r="AC303" s="123"/>
      <c r="AD303" s="123"/>
    </row>
    <row r="304" spans="2:30">
      <c r="B304" s="122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23"/>
      <c r="AC304" s="123"/>
      <c r="AD304" s="123"/>
    </row>
    <row r="305" spans="2:30">
      <c r="B305" s="122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23"/>
      <c r="AC305" s="123"/>
      <c r="AD305" s="123"/>
    </row>
    <row r="306" spans="2:30">
      <c r="B306" s="122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23"/>
      <c r="AC306" s="123"/>
      <c r="AD306" s="123"/>
    </row>
    <row r="307" spans="2:30">
      <c r="B307" s="122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23"/>
      <c r="AC307" s="123"/>
      <c r="AD307" s="123"/>
    </row>
    <row r="308" spans="2:30">
      <c r="B308" s="122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23"/>
      <c r="AC308" s="123"/>
      <c r="AD308" s="123"/>
    </row>
    <row r="309" spans="2:30">
      <c r="B309" s="122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23"/>
      <c r="AC309" s="123"/>
      <c r="AD309" s="123"/>
    </row>
    <row r="310" spans="2:30">
      <c r="B310" s="122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  <c r="AB310" s="123"/>
      <c r="AC310" s="123"/>
      <c r="AD310" s="123"/>
    </row>
    <row r="311" spans="2:30">
      <c r="B311" s="122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23"/>
      <c r="AC311" s="123"/>
      <c r="AD311" s="123"/>
    </row>
    <row r="312" spans="2:30">
      <c r="B312" s="122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23"/>
      <c r="AC312" s="123"/>
      <c r="AD312" s="123"/>
    </row>
    <row r="313" spans="2:30">
      <c r="B313" s="122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23"/>
      <c r="AC313" s="123"/>
      <c r="AD313" s="123"/>
    </row>
    <row r="314" spans="2:30">
      <c r="B314" s="122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23"/>
      <c r="AC314" s="123"/>
      <c r="AD314" s="123"/>
    </row>
    <row r="315" spans="2:30">
      <c r="B315" s="122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23"/>
      <c r="AC315" s="123"/>
      <c r="AD315" s="123"/>
    </row>
    <row r="316" spans="2:30">
      <c r="B316" s="122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23"/>
      <c r="AC316" s="123"/>
      <c r="AD316" s="123"/>
    </row>
    <row r="317" spans="2:30">
      <c r="B317" s="122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23"/>
      <c r="AC317" s="123"/>
      <c r="AD317" s="123"/>
    </row>
    <row r="318" spans="2:30">
      <c r="B318" s="122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23"/>
      <c r="AC318" s="123"/>
      <c r="AD318" s="123"/>
    </row>
    <row r="319" spans="2:30">
      <c r="B319" s="122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23"/>
      <c r="AC319" s="123"/>
      <c r="AD319" s="123"/>
    </row>
    <row r="320" spans="2:30">
      <c r="B320" s="122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  <c r="AB320" s="123"/>
      <c r="AC320" s="123"/>
      <c r="AD320" s="123"/>
    </row>
    <row r="321" spans="2:30">
      <c r="B321" s="122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23"/>
      <c r="AC321" s="123"/>
      <c r="AD321" s="123"/>
    </row>
    <row r="322" spans="2:30">
      <c r="B322" s="122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23"/>
      <c r="AC322" s="123"/>
      <c r="AD322" s="123"/>
    </row>
    <row r="323" spans="2:30">
      <c r="B323" s="122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23"/>
      <c r="AC323" s="123"/>
      <c r="AD323" s="123"/>
    </row>
    <row r="324" spans="2:30">
      <c r="B324" s="122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23"/>
      <c r="AC324" s="123"/>
      <c r="AD324" s="123"/>
    </row>
    <row r="325" spans="2:30">
      <c r="B325" s="122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23"/>
      <c r="AC325" s="123"/>
      <c r="AD325" s="123"/>
    </row>
    <row r="326" spans="2:30">
      <c r="B326" s="122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  <c r="AB326" s="123"/>
      <c r="AC326" s="123"/>
      <c r="AD326" s="123"/>
    </row>
    <row r="327" spans="2:30">
      <c r="B327" s="122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23"/>
      <c r="AC327" s="123"/>
      <c r="AD327" s="123"/>
    </row>
    <row r="328" spans="2:30">
      <c r="B328" s="122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23"/>
      <c r="AC328" s="123"/>
      <c r="AD328" s="123"/>
    </row>
    <row r="329" spans="2:30">
      <c r="B329" s="122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23"/>
      <c r="AC329" s="123"/>
      <c r="AD329" s="123"/>
    </row>
    <row r="330" spans="2:30">
      <c r="B330" s="122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23"/>
      <c r="AC330" s="123"/>
      <c r="AD330" s="123"/>
    </row>
    <row r="331" spans="2:30">
      <c r="B331" s="122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23"/>
      <c r="AC331" s="123"/>
      <c r="AD331" s="123"/>
    </row>
    <row r="332" spans="2:30">
      <c r="B332" s="122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23"/>
      <c r="AC332" s="123"/>
      <c r="AD332" s="123"/>
    </row>
    <row r="333" spans="2:30">
      <c r="B333" s="122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23"/>
      <c r="AC333" s="123"/>
      <c r="AD333" s="123"/>
    </row>
    <row r="334" spans="2:30">
      <c r="B334" s="122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23"/>
      <c r="AC334" s="123"/>
      <c r="AD334" s="123"/>
    </row>
    <row r="335" spans="2:30">
      <c r="B335" s="122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23"/>
      <c r="AC335" s="123"/>
      <c r="AD335" s="123"/>
    </row>
    <row r="336" spans="2:30">
      <c r="B336" s="122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23"/>
      <c r="AC336" s="123"/>
      <c r="AD336" s="123"/>
    </row>
    <row r="337" spans="2:30">
      <c r="B337" s="122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23"/>
      <c r="AC337" s="123"/>
      <c r="AD337" s="123"/>
    </row>
    <row r="338" spans="2:30">
      <c r="B338" s="122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23"/>
      <c r="AC338" s="123"/>
      <c r="AD338" s="123"/>
    </row>
    <row r="339" spans="2:30">
      <c r="B339" s="122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23"/>
      <c r="AC339" s="123"/>
      <c r="AD339" s="123"/>
    </row>
    <row r="340" spans="2:30">
      <c r="B340" s="122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23"/>
      <c r="AC340" s="123"/>
      <c r="AD340" s="123"/>
    </row>
    <row r="341" spans="2:30">
      <c r="B341" s="122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23"/>
      <c r="AC341" s="123"/>
      <c r="AD341" s="123"/>
    </row>
    <row r="342" spans="2:30">
      <c r="B342" s="122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23"/>
      <c r="AC342" s="123"/>
      <c r="AD342" s="123"/>
    </row>
    <row r="343" spans="2:30">
      <c r="B343" s="122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23"/>
      <c r="AC343" s="123"/>
      <c r="AD343" s="123"/>
    </row>
    <row r="344" spans="2:30">
      <c r="B344" s="122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23"/>
      <c r="AC344" s="123"/>
      <c r="AD344" s="123"/>
    </row>
    <row r="345" spans="2:30">
      <c r="B345" s="122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23"/>
      <c r="AC345" s="123"/>
      <c r="AD345" s="123"/>
    </row>
    <row r="346" spans="2:30">
      <c r="B346" s="122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23"/>
      <c r="AC346" s="123"/>
      <c r="AD346" s="123"/>
    </row>
    <row r="347" spans="2:30">
      <c r="B347" s="122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23"/>
      <c r="AC347" s="123"/>
      <c r="AD347" s="123"/>
    </row>
    <row r="348" spans="2:30">
      <c r="B348" s="122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23"/>
      <c r="AC348" s="123"/>
      <c r="AD348" s="123"/>
    </row>
    <row r="349" spans="2:30">
      <c r="B349" s="122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23"/>
      <c r="AC349" s="123"/>
      <c r="AD349" s="123"/>
    </row>
    <row r="350" spans="2:30">
      <c r="B350" s="122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  <c r="AB350" s="123"/>
      <c r="AC350" s="123"/>
      <c r="AD350" s="123"/>
    </row>
    <row r="351" spans="2:30">
      <c r="B351" s="122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23"/>
      <c r="AC351" s="123"/>
      <c r="AD351" s="123"/>
    </row>
    <row r="352" spans="2:30">
      <c r="B352" s="122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23"/>
      <c r="AC352" s="123"/>
      <c r="AD352" s="123"/>
    </row>
    <row r="353" spans="2:30">
      <c r="B353" s="122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  <c r="AB353" s="123"/>
      <c r="AC353" s="123"/>
      <c r="AD353" s="123"/>
    </row>
    <row r="354" spans="2:30">
      <c r="B354" s="122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  <c r="AB354" s="123"/>
      <c r="AC354" s="123"/>
      <c r="AD354" s="123"/>
    </row>
    <row r="355" spans="2:30">
      <c r="B355" s="122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23"/>
      <c r="AC355" s="123"/>
      <c r="AD355" s="123"/>
    </row>
    <row r="356" spans="2:30">
      <c r="B356" s="122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  <c r="AB356" s="123"/>
      <c r="AC356" s="123"/>
      <c r="AD356" s="123"/>
    </row>
    <row r="357" spans="2:30">
      <c r="B357" s="122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23"/>
      <c r="AC357" s="123"/>
      <c r="AD357" s="123"/>
    </row>
    <row r="358" spans="2:30">
      <c r="B358" s="122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  <c r="AB358" s="123"/>
      <c r="AC358" s="123"/>
      <c r="AD358" s="123"/>
    </row>
    <row r="359" spans="2:30">
      <c r="B359" s="122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  <c r="AB359" s="123"/>
      <c r="AC359" s="123"/>
      <c r="AD359" s="123"/>
    </row>
    <row r="360" spans="2:30">
      <c r="B360" s="122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  <c r="AB360" s="123"/>
      <c r="AC360" s="123"/>
      <c r="AD360" s="123"/>
    </row>
    <row r="361" spans="2:30">
      <c r="B361" s="122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  <c r="AB361" s="123"/>
      <c r="AC361" s="123"/>
      <c r="AD361" s="123"/>
    </row>
    <row r="362" spans="2:30">
      <c r="B362" s="122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  <c r="AA362" s="119"/>
      <c r="AB362" s="123"/>
      <c r="AC362" s="123"/>
      <c r="AD362" s="123"/>
    </row>
    <row r="363" spans="2:30">
      <c r="B363" s="122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23"/>
      <c r="AC363" s="123"/>
      <c r="AD363" s="123"/>
    </row>
    <row r="364" spans="2:30">
      <c r="B364" s="122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23"/>
      <c r="AC364" s="123"/>
      <c r="AD364" s="123"/>
    </row>
    <row r="365" spans="2:30">
      <c r="B365" s="122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23"/>
      <c r="AC365" s="123"/>
      <c r="AD365" s="123"/>
    </row>
    <row r="366" spans="2:30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23"/>
      <c r="AC366" s="123"/>
      <c r="AD366" s="123"/>
    </row>
    <row r="367" spans="2:30">
      <c r="B367" s="122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23"/>
      <c r="AC367" s="123"/>
      <c r="AD367" s="123"/>
    </row>
    <row r="368" spans="2:30">
      <c r="B368" s="122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23"/>
      <c r="AC368" s="123"/>
      <c r="AD368" s="123"/>
    </row>
    <row r="369" spans="2:30">
      <c r="B369" s="122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23"/>
      <c r="AC369" s="123"/>
      <c r="AD369" s="123"/>
    </row>
    <row r="370" spans="2:30">
      <c r="B370" s="122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23"/>
      <c r="AC370" s="123"/>
      <c r="AD370" s="123"/>
    </row>
    <row r="371" spans="2:30">
      <c r="B371" s="122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119"/>
      <c r="AB371" s="123"/>
      <c r="AC371" s="123"/>
      <c r="AD371" s="123"/>
    </row>
    <row r="372" spans="2:30">
      <c r="B372" s="122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119"/>
      <c r="AB372" s="123"/>
      <c r="AC372" s="123"/>
      <c r="AD372" s="123"/>
    </row>
    <row r="373" spans="2:30">
      <c r="B373" s="122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  <c r="AA373" s="119"/>
      <c r="AB373" s="123"/>
      <c r="AC373" s="123"/>
      <c r="AD373" s="123"/>
    </row>
    <row r="374" spans="2:30">
      <c r="B374" s="122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  <c r="AA374" s="119"/>
      <c r="AB374" s="123"/>
      <c r="AC374" s="123"/>
      <c r="AD374" s="123"/>
    </row>
    <row r="375" spans="2:30">
      <c r="B375" s="122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23"/>
      <c r="AC375" s="123"/>
      <c r="AD375" s="123"/>
    </row>
    <row r="376" spans="2:30">
      <c r="B376" s="122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119"/>
      <c r="AB376" s="123"/>
      <c r="AC376" s="123"/>
      <c r="AD376" s="123"/>
    </row>
    <row r="377" spans="2:30">
      <c r="B377" s="122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  <c r="AA377" s="119"/>
      <c r="AB377" s="123"/>
      <c r="AC377" s="123"/>
      <c r="AD377" s="123"/>
    </row>
    <row r="378" spans="2:30">
      <c r="B378" s="122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  <c r="AA378" s="119"/>
      <c r="AB378" s="123"/>
      <c r="AC378" s="123"/>
      <c r="AD378" s="123"/>
    </row>
    <row r="379" spans="2:30">
      <c r="B379" s="122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  <c r="AA379" s="119"/>
      <c r="AB379" s="123"/>
      <c r="AC379" s="123"/>
      <c r="AD379" s="123"/>
    </row>
    <row r="380" spans="2:30">
      <c r="B380" s="122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  <c r="AA380" s="119"/>
      <c r="AB380" s="123"/>
      <c r="AC380" s="123"/>
      <c r="AD380" s="123"/>
    </row>
    <row r="381" spans="2:30">
      <c r="B381" s="122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  <c r="AB381" s="123"/>
      <c r="AC381" s="123"/>
      <c r="AD381" s="123"/>
    </row>
    <row r="382" spans="2:30">
      <c r="B382" s="122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23"/>
      <c r="AC382" s="123"/>
      <c r="AD382" s="123"/>
    </row>
    <row r="383" spans="2:30">
      <c r="B383" s="122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23"/>
      <c r="AC383" s="123"/>
      <c r="AD383" s="123"/>
    </row>
    <row r="384" spans="2:30">
      <c r="B384" s="122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23"/>
      <c r="AC384" s="123"/>
      <c r="AD384" s="123"/>
    </row>
    <row r="385" spans="2:30">
      <c r="B385" s="122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23"/>
      <c r="AC385" s="123"/>
      <c r="AD385" s="123"/>
    </row>
    <row r="386" spans="2:30">
      <c r="B386" s="122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  <c r="AB386" s="123"/>
      <c r="AC386" s="123"/>
      <c r="AD386" s="123"/>
    </row>
    <row r="387" spans="2:30"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  <c r="AB387" s="123"/>
      <c r="AC387" s="123"/>
      <c r="AD387" s="123"/>
    </row>
    <row r="388" spans="2:30"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23"/>
      <c r="AC388" s="123"/>
      <c r="AD388" s="123"/>
    </row>
    <row r="389" spans="2:30"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23"/>
      <c r="AC389" s="123"/>
      <c r="AD389" s="123"/>
    </row>
    <row r="390" spans="2:30"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23"/>
      <c r="AC390" s="123"/>
      <c r="AD390" s="123"/>
    </row>
    <row r="391" spans="2:30"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23"/>
      <c r="AC391" s="123"/>
      <c r="AD391" s="123"/>
    </row>
    <row r="392" spans="2:30"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23"/>
      <c r="AC392" s="123"/>
      <c r="AD392" s="123"/>
    </row>
    <row r="393" spans="2:30"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23"/>
      <c r="AC393" s="123"/>
      <c r="AD393" s="123"/>
    </row>
    <row r="394" spans="2:30"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23"/>
      <c r="AC394" s="123"/>
      <c r="AD394" s="123"/>
    </row>
    <row r="395" spans="2:30"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23"/>
      <c r="AC395" s="123"/>
      <c r="AD395" s="123"/>
    </row>
    <row r="396" spans="2:30"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23"/>
      <c r="AC396" s="123"/>
      <c r="AD396" s="123"/>
    </row>
    <row r="397" spans="2:30"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23"/>
      <c r="AC397" s="123"/>
      <c r="AD397" s="123"/>
    </row>
    <row r="398" spans="2:30"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23"/>
      <c r="AC398" s="123"/>
      <c r="AD398" s="123"/>
    </row>
    <row r="399" spans="2:30"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23"/>
      <c r="AC399" s="123"/>
      <c r="AD399" s="123"/>
    </row>
    <row r="400" spans="2:30"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23"/>
      <c r="AC400" s="123"/>
      <c r="AD400" s="123"/>
    </row>
    <row r="401" spans="2:30"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23"/>
      <c r="AC401" s="123"/>
      <c r="AD401" s="123"/>
    </row>
    <row r="402" spans="2:30"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23"/>
      <c r="AC402" s="123"/>
      <c r="AD402" s="123"/>
    </row>
    <row r="403" spans="2:30"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23"/>
      <c r="AC403" s="123"/>
      <c r="AD403" s="123"/>
    </row>
    <row r="404" spans="2:30"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23"/>
      <c r="AC404" s="123"/>
      <c r="AD404" s="123"/>
    </row>
    <row r="405" spans="2:30"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23"/>
      <c r="AC405" s="123"/>
      <c r="AD405" s="123"/>
    </row>
    <row r="406" spans="2:30"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23"/>
      <c r="AC406" s="123"/>
      <c r="AD406" s="123"/>
    </row>
    <row r="407" spans="2:30"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23"/>
      <c r="AC407" s="123"/>
      <c r="AD407" s="123"/>
    </row>
    <row r="408" spans="2:30"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23"/>
      <c r="AC408" s="123"/>
      <c r="AD408" s="123"/>
    </row>
    <row r="409" spans="2:30"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23"/>
      <c r="AC409" s="123"/>
      <c r="AD409" s="123"/>
    </row>
    <row r="410" spans="2:30"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23"/>
      <c r="AC410" s="123"/>
      <c r="AD410" s="123"/>
    </row>
    <row r="411" spans="2:30"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23"/>
      <c r="AC411" s="123"/>
      <c r="AD411" s="123"/>
    </row>
    <row r="412" spans="2:30"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23"/>
      <c r="AC412" s="123"/>
      <c r="AD412" s="123"/>
    </row>
    <row r="413" spans="2:30"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23"/>
      <c r="AC413" s="123"/>
      <c r="AD413" s="123"/>
    </row>
    <row r="414" spans="2:30"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23"/>
      <c r="AC414" s="123"/>
      <c r="AD414" s="123"/>
    </row>
    <row r="415" spans="2:30"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23"/>
      <c r="AC415" s="123"/>
      <c r="AD415" s="123"/>
    </row>
    <row r="416" spans="2:30"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23"/>
      <c r="AC416" s="123"/>
      <c r="AD416" s="123"/>
    </row>
    <row r="417" spans="2:30"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23"/>
      <c r="AC417" s="123"/>
      <c r="AD417" s="123"/>
    </row>
    <row r="418" spans="2:30"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23"/>
      <c r="AC418" s="123"/>
      <c r="AD418" s="123"/>
    </row>
    <row r="419" spans="2:30"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23"/>
      <c r="AC419" s="123"/>
      <c r="AD419" s="123"/>
    </row>
    <row r="420" spans="2:30"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23"/>
      <c r="AC420" s="123"/>
      <c r="AD420" s="123"/>
    </row>
    <row r="421" spans="2:30"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23"/>
      <c r="AC421" s="123"/>
      <c r="AD421" s="123"/>
    </row>
    <row r="422" spans="2:30"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23"/>
      <c r="AC422" s="123"/>
      <c r="AD422" s="123"/>
    </row>
    <row r="423" spans="2:30"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23"/>
      <c r="AC423" s="123"/>
      <c r="AD423" s="123"/>
    </row>
    <row r="424" spans="2:30"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23"/>
      <c r="AC424" s="123"/>
      <c r="AD424" s="123"/>
    </row>
    <row r="425" spans="2:30"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23"/>
      <c r="AC425" s="123"/>
      <c r="AD425" s="123"/>
    </row>
    <row r="426" spans="2:30"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23"/>
      <c r="AC426" s="123"/>
      <c r="AD426" s="123"/>
    </row>
    <row r="427" spans="2:30"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23"/>
      <c r="AC427" s="123"/>
      <c r="AD427" s="123"/>
    </row>
    <row r="428" spans="2:30"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23"/>
      <c r="AC428" s="123"/>
      <c r="AD428" s="123"/>
    </row>
    <row r="429" spans="2:30"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23"/>
      <c r="AC429" s="123"/>
      <c r="AD429" s="123"/>
    </row>
    <row r="430" spans="2:30"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23"/>
      <c r="AC430" s="123"/>
      <c r="AD430" s="123"/>
    </row>
    <row r="431" spans="2:30"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23"/>
      <c r="AC431" s="123"/>
      <c r="AD431" s="123"/>
    </row>
    <row r="432" spans="2:30"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23"/>
      <c r="AC432" s="123"/>
      <c r="AD432" s="123"/>
    </row>
    <row r="433" spans="2:30"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23"/>
      <c r="AC433" s="123"/>
      <c r="AD433" s="123"/>
    </row>
    <row r="434" spans="2:30"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23"/>
      <c r="AC434" s="123"/>
      <c r="AD434" s="123"/>
    </row>
    <row r="435" spans="2:30"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23"/>
      <c r="AC435" s="123"/>
      <c r="AD435" s="123"/>
    </row>
    <row r="436" spans="2:30"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23"/>
      <c r="AC436" s="123"/>
      <c r="AD436" s="123"/>
    </row>
    <row r="437" spans="2:30"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23"/>
      <c r="AC437" s="123"/>
      <c r="AD437" s="123"/>
    </row>
    <row r="438" spans="2:30"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23"/>
      <c r="AC438" s="123"/>
      <c r="AD438" s="123"/>
    </row>
    <row r="439" spans="2:30"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23"/>
      <c r="AC439" s="123"/>
      <c r="AD439" s="123"/>
    </row>
    <row r="440" spans="2:30"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23"/>
      <c r="AC440" s="123"/>
      <c r="AD440" s="123"/>
    </row>
    <row r="441" spans="2:30"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23"/>
      <c r="AC441" s="123"/>
      <c r="AD441" s="123"/>
    </row>
    <row r="442" spans="2:30"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23"/>
      <c r="AC442" s="123"/>
      <c r="AD442" s="123"/>
    </row>
    <row r="443" spans="2:30"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23"/>
      <c r="AC443" s="123"/>
      <c r="AD443" s="123"/>
    </row>
    <row r="444" spans="2:30"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23"/>
      <c r="AC444" s="123"/>
      <c r="AD444" s="123"/>
    </row>
    <row r="445" spans="2:30"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23"/>
      <c r="AC445" s="123"/>
      <c r="AD445" s="123"/>
    </row>
    <row r="446" spans="2:30"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23"/>
      <c r="AC446" s="123"/>
      <c r="AD446" s="123"/>
    </row>
    <row r="447" spans="2:30"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23"/>
      <c r="AC447" s="123"/>
      <c r="AD447" s="123"/>
    </row>
    <row r="448" spans="2:30"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23"/>
      <c r="AC448" s="123"/>
      <c r="AD448" s="123"/>
    </row>
    <row r="449" spans="2:30"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23"/>
      <c r="AC449" s="123"/>
      <c r="AD449" s="123"/>
    </row>
    <row r="450" spans="2:30"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23"/>
      <c r="AC450" s="123"/>
      <c r="AD450" s="123"/>
    </row>
    <row r="451" spans="2:30"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23"/>
      <c r="AC451" s="123"/>
      <c r="AD451" s="123"/>
    </row>
    <row r="452" spans="2:30"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23"/>
      <c r="AC452" s="123"/>
      <c r="AD452" s="123"/>
    </row>
    <row r="453" spans="2:30"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23"/>
      <c r="AC453" s="123"/>
      <c r="AD453" s="123"/>
    </row>
    <row r="454" spans="2:30"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23"/>
      <c r="AC454" s="123"/>
      <c r="AD454" s="123"/>
    </row>
    <row r="455" spans="2:30"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23"/>
      <c r="AC455" s="123"/>
      <c r="AD455" s="123"/>
    </row>
    <row r="456" spans="2:30"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23"/>
      <c r="AC456" s="123"/>
      <c r="AD456" s="123"/>
    </row>
    <row r="457" spans="2:30"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23"/>
      <c r="AC457" s="123"/>
      <c r="AD457" s="123"/>
    </row>
    <row r="458" spans="2:30"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23"/>
      <c r="AC458" s="123"/>
      <c r="AD458" s="123"/>
    </row>
    <row r="459" spans="2:30"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23"/>
      <c r="AC459" s="123"/>
      <c r="AD459" s="123"/>
    </row>
    <row r="460" spans="2:30"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23"/>
      <c r="AC460" s="123"/>
      <c r="AD460" s="123"/>
    </row>
    <row r="461" spans="2:30"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23"/>
      <c r="AC461" s="123"/>
      <c r="AD461" s="123"/>
    </row>
    <row r="462" spans="2:30"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23"/>
      <c r="AC462" s="123"/>
      <c r="AD462" s="123"/>
    </row>
    <row r="463" spans="2:30"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23"/>
      <c r="AC463" s="123"/>
      <c r="AD463" s="123"/>
    </row>
    <row r="464" spans="2:30"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23"/>
      <c r="AC464" s="123"/>
      <c r="AD464" s="123"/>
    </row>
    <row r="465" spans="2:30"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23"/>
      <c r="AC465" s="123"/>
      <c r="AD465" s="123"/>
    </row>
    <row r="466" spans="2:30"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23"/>
      <c r="AC466" s="123"/>
      <c r="AD466" s="123"/>
    </row>
    <row r="467" spans="2:30"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23"/>
      <c r="AC467" s="123"/>
      <c r="AD467" s="123"/>
    </row>
    <row r="468" spans="2:30"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23"/>
      <c r="AC468" s="123"/>
      <c r="AD468" s="123"/>
    </row>
    <row r="469" spans="2:30"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23"/>
      <c r="AC469" s="123"/>
      <c r="AD469" s="123"/>
    </row>
    <row r="470" spans="2:30"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23"/>
      <c r="AC470" s="123"/>
      <c r="AD470" s="123"/>
    </row>
    <row r="471" spans="2:30"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23"/>
      <c r="AC471" s="123"/>
      <c r="AD471" s="123"/>
    </row>
    <row r="472" spans="2:30"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23"/>
      <c r="AC472" s="123"/>
      <c r="AD472" s="123"/>
    </row>
    <row r="473" spans="2:30"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23"/>
      <c r="AC473" s="123"/>
      <c r="AD473" s="123"/>
    </row>
    <row r="474" spans="2:30"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23"/>
      <c r="AC474" s="123"/>
      <c r="AD474" s="123"/>
    </row>
    <row r="475" spans="2:30"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23"/>
      <c r="AC475" s="123"/>
      <c r="AD475" s="123"/>
    </row>
    <row r="476" spans="2:30"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23"/>
      <c r="AC476" s="123"/>
      <c r="AD476" s="123"/>
    </row>
    <row r="477" spans="2:30"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23"/>
      <c r="AC477" s="123"/>
      <c r="AD477" s="123"/>
    </row>
    <row r="478" spans="2:30"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23"/>
      <c r="AC478" s="123"/>
      <c r="AD478" s="123"/>
    </row>
    <row r="479" spans="2:30"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23"/>
      <c r="AC479" s="123"/>
      <c r="AD479" s="123"/>
    </row>
    <row r="480" spans="2:30"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23"/>
      <c r="AC480" s="123"/>
      <c r="AD480" s="123"/>
    </row>
    <row r="481" spans="2:30"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23"/>
      <c r="AC481" s="123"/>
      <c r="AD481" s="123"/>
    </row>
    <row r="482" spans="2:30"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  <c r="AB482" s="123"/>
      <c r="AC482" s="123"/>
      <c r="AD482" s="123"/>
    </row>
    <row r="483" spans="2:30"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23"/>
      <c r="AC483" s="123"/>
      <c r="AD483" s="123"/>
    </row>
    <row r="484" spans="2:30"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23"/>
      <c r="AC484" s="123"/>
      <c r="AD484" s="123"/>
    </row>
    <row r="485" spans="2:30"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23"/>
      <c r="AC485" s="123"/>
      <c r="AD485" s="123"/>
    </row>
    <row r="486" spans="2:30"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  <c r="AB486" s="123"/>
      <c r="AC486" s="123"/>
      <c r="AD486" s="123"/>
    </row>
    <row r="487" spans="2:30"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23"/>
      <c r="AC487" s="123"/>
      <c r="AD487" s="123"/>
    </row>
    <row r="488" spans="2:30"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  <c r="AB488" s="123"/>
      <c r="AC488" s="123"/>
      <c r="AD488" s="123"/>
    </row>
    <row r="489" spans="2:30"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  <c r="AB489" s="123"/>
      <c r="AC489" s="123"/>
      <c r="AD489" s="123"/>
    </row>
    <row r="490" spans="2:30"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23"/>
      <c r="AC490" s="123"/>
      <c r="AD490" s="123"/>
    </row>
    <row r="491" spans="2:30"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23"/>
      <c r="AC491" s="123"/>
      <c r="AD491" s="123"/>
    </row>
    <row r="492" spans="2:30"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23"/>
      <c r="AC492" s="123"/>
      <c r="AD492" s="123"/>
    </row>
    <row r="493" spans="2:30"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23"/>
      <c r="AC493" s="123"/>
      <c r="AD493" s="123"/>
    </row>
    <row r="494" spans="2:30"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23"/>
      <c r="AC494" s="123"/>
      <c r="AD494" s="123"/>
    </row>
    <row r="495" spans="2:30"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  <c r="AB495" s="123"/>
      <c r="AC495" s="123"/>
      <c r="AD495" s="123"/>
    </row>
    <row r="496" spans="2:30"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  <c r="AB496" s="123"/>
      <c r="AC496" s="123"/>
      <c r="AD496" s="123"/>
    </row>
    <row r="497" spans="2:30"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23"/>
      <c r="AC497" s="123"/>
      <c r="AD497" s="123"/>
    </row>
    <row r="498" spans="2:30"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  <c r="AB498" s="123"/>
      <c r="AC498" s="123"/>
      <c r="AD498" s="123"/>
    </row>
    <row r="499" spans="2:30"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23"/>
      <c r="AC499" s="123"/>
      <c r="AD499" s="123"/>
    </row>
    <row r="500" spans="2:30"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23"/>
      <c r="AC500" s="123"/>
      <c r="AD500" s="123"/>
    </row>
    <row r="501" spans="2:30"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  <c r="AB501" s="123"/>
      <c r="AC501" s="123"/>
      <c r="AD501" s="123"/>
    </row>
    <row r="502" spans="2:30"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23"/>
      <c r="AC502" s="123"/>
      <c r="AD502" s="123"/>
    </row>
    <row r="503" spans="2:30"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23"/>
      <c r="AC503" s="123"/>
      <c r="AD503" s="123"/>
    </row>
    <row r="504" spans="2:30"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23"/>
      <c r="AC504" s="123"/>
      <c r="AD504" s="123"/>
    </row>
    <row r="505" spans="2:30"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23"/>
      <c r="AC505" s="123"/>
      <c r="AD505" s="123"/>
    </row>
    <row r="506" spans="2:30"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23"/>
      <c r="AC506" s="123"/>
      <c r="AD506" s="123"/>
    </row>
    <row r="507" spans="2:30"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23"/>
      <c r="AC507" s="123"/>
      <c r="AD507" s="123"/>
    </row>
    <row r="508" spans="2:30"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23"/>
      <c r="AC508" s="123"/>
      <c r="AD508" s="123"/>
    </row>
    <row r="509" spans="2:30"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  <c r="AB509" s="123"/>
      <c r="AC509" s="123"/>
      <c r="AD509" s="123"/>
    </row>
    <row r="510" spans="2:30"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23"/>
      <c r="AC510" s="123"/>
      <c r="AD510" s="123"/>
    </row>
    <row r="511" spans="2:30"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23"/>
      <c r="AC511" s="123"/>
      <c r="AD511" s="123"/>
    </row>
    <row r="512" spans="2:30"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23"/>
      <c r="AC512" s="123"/>
      <c r="AD512" s="123"/>
    </row>
    <row r="513" spans="2:30"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23"/>
      <c r="AC513" s="123"/>
      <c r="AD513" s="123"/>
    </row>
    <row r="514" spans="2:30"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23"/>
      <c r="AC514" s="123"/>
      <c r="AD514" s="123"/>
    </row>
    <row r="515" spans="2:30"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  <c r="AB515" s="123"/>
      <c r="AC515" s="123"/>
      <c r="AD515" s="123"/>
    </row>
    <row r="516" spans="2:30"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23"/>
      <c r="AC516" s="123"/>
      <c r="AD516" s="123"/>
    </row>
    <row r="517" spans="2:30"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  <c r="AB517" s="123"/>
      <c r="AC517" s="123"/>
      <c r="AD517" s="123"/>
    </row>
    <row r="518" spans="2:30"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  <c r="AB518" s="123"/>
      <c r="AC518" s="123"/>
      <c r="AD518" s="123"/>
    </row>
    <row r="519" spans="2:30"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  <c r="AB519" s="123"/>
      <c r="AC519" s="123"/>
      <c r="AD519" s="123"/>
    </row>
    <row r="520" spans="2:30"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23"/>
      <c r="AC520" s="123"/>
      <c r="AD520" s="123"/>
    </row>
    <row r="521" spans="2:30"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  <c r="AB521" s="123"/>
      <c r="AC521" s="123"/>
      <c r="AD521" s="123"/>
    </row>
    <row r="522" spans="2:30"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  <c r="AB522" s="123"/>
      <c r="AC522" s="123"/>
      <c r="AD522" s="123"/>
    </row>
    <row r="523" spans="2:30"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  <c r="AB523" s="123"/>
      <c r="AC523" s="123"/>
      <c r="AD523" s="123"/>
    </row>
    <row r="524" spans="2:30"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23"/>
      <c r="AC524" s="123"/>
      <c r="AD524" s="123"/>
    </row>
    <row r="525" spans="2:30"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23"/>
      <c r="AC525" s="123"/>
      <c r="AD525" s="123"/>
    </row>
    <row r="526" spans="2:30"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23"/>
      <c r="AC526" s="123"/>
      <c r="AD526" s="123"/>
    </row>
    <row r="527" spans="2:30"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23"/>
      <c r="AC527" s="123"/>
      <c r="AD527" s="123"/>
    </row>
    <row r="528" spans="2:30"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23"/>
      <c r="AC528" s="123"/>
      <c r="AD528" s="123"/>
    </row>
    <row r="529" spans="2:30"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23"/>
      <c r="AC529" s="123"/>
      <c r="AD529" s="123"/>
    </row>
    <row r="530" spans="2:30"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  <c r="AB530" s="123"/>
      <c r="AC530" s="123"/>
      <c r="AD530" s="123"/>
    </row>
    <row r="531" spans="2:30"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23"/>
      <c r="AC531" s="123"/>
      <c r="AD531" s="123"/>
    </row>
    <row r="532" spans="2:30"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23"/>
      <c r="AC532" s="123"/>
      <c r="AD532" s="123"/>
    </row>
    <row r="533" spans="2:30"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23"/>
      <c r="AC533" s="123"/>
      <c r="AD533" s="123"/>
    </row>
    <row r="534" spans="2:30"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23"/>
      <c r="AC534" s="123"/>
      <c r="AD534" s="123"/>
    </row>
    <row r="535" spans="2:30"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23"/>
      <c r="AC535" s="123"/>
      <c r="AD535" s="123"/>
    </row>
    <row r="536" spans="2:30"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  <c r="AB536" s="123"/>
      <c r="AC536" s="123"/>
      <c r="AD536" s="123"/>
    </row>
    <row r="537" spans="2:30"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23"/>
      <c r="AC537" s="123"/>
      <c r="AD537" s="123"/>
    </row>
    <row r="538" spans="2:30"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23"/>
      <c r="AC538" s="123"/>
      <c r="AD538" s="123"/>
    </row>
    <row r="539" spans="2:30"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23"/>
      <c r="AC539" s="123"/>
      <c r="AD539" s="123"/>
    </row>
    <row r="540" spans="2:30"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23"/>
      <c r="AC540" s="123"/>
      <c r="AD540" s="123"/>
    </row>
    <row r="541" spans="2:30"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23"/>
      <c r="AC541" s="123"/>
      <c r="AD541" s="123"/>
    </row>
    <row r="542" spans="2:30"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23"/>
      <c r="AC542" s="123"/>
      <c r="AD542" s="123"/>
    </row>
    <row r="543" spans="2:30"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  <c r="AB543" s="123"/>
      <c r="AC543" s="123"/>
      <c r="AD543" s="123"/>
    </row>
    <row r="544" spans="2:30"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23"/>
      <c r="AC544" s="123"/>
      <c r="AD544" s="123"/>
    </row>
    <row r="545" spans="2:30"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23"/>
      <c r="AC545" s="123"/>
      <c r="AD545" s="123"/>
    </row>
    <row r="546" spans="2:30"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23"/>
      <c r="AC546" s="123"/>
      <c r="AD546" s="123"/>
    </row>
    <row r="547" spans="2:30"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23"/>
      <c r="AC547" s="123"/>
      <c r="AD547" s="123"/>
    </row>
    <row r="548" spans="2:30"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23"/>
      <c r="AC548" s="123"/>
      <c r="AD548" s="123"/>
    </row>
    <row r="549" spans="2:30"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23"/>
      <c r="AC549" s="123"/>
      <c r="AD549" s="123"/>
    </row>
    <row r="550" spans="2:30"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  <c r="AB550" s="123"/>
      <c r="AC550" s="123"/>
      <c r="AD550" s="123"/>
    </row>
    <row r="551" spans="2:30"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23"/>
      <c r="AC551" s="123"/>
      <c r="AD551" s="123"/>
    </row>
    <row r="552" spans="2:30"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23"/>
      <c r="AC552" s="123"/>
      <c r="AD552" s="123"/>
    </row>
    <row r="553" spans="2:30"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23"/>
      <c r="AC553" s="123"/>
      <c r="AD553" s="123"/>
    </row>
    <row r="554" spans="2:30"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23"/>
      <c r="AC554" s="123"/>
      <c r="AD554" s="123"/>
    </row>
    <row r="555" spans="2:30"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  <c r="AB555" s="123"/>
      <c r="AC555" s="123"/>
      <c r="AD555" s="123"/>
    </row>
    <row r="556" spans="2:30"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23"/>
      <c r="AC556" s="123"/>
      <c r="AD556" s="123"/>
    </row>
    <row r="557" spans="2:30"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  <c r="AB557" s="123"/>
      <c r="AC557" s="123"/>
      <c r="AD557" s="123"/>
    </row>
    <row r="558" spans="2:30"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  <c r="AB558" s="123"/>
      <c r="AC558" s="123"/>
      <c r="AD558" s="123"/>
    </row>
    <row r="559" spans="2:30"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  <c r="AB559" s="123"/>
      <c r="AC559" s="123"/>
      <c r="AD559" s="123"/>
    </row>
    <row r="560" spans="2:30"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  <c r="AB560" s="123"/>
      <c r="AC560" s="123"/>
      <c r="AD560" s="123"/>
    </row>
    <row r="561" spans="2:30"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23"/>
      <c r="AC561" s="123"/>
      <c r="AD561" s="123"/>
    </row>
    <row r="562" spans="2:30"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  <c r="AB562" s="123"/>
      <c r="AC562" s="123"/>
      <c r="AD562" s="123"/>
    </row>
    <row r="563" spans="2:30"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23"/>
      <c r="AC563" s="123"/>
      <c r="AD563" s="123"/>
    </row>
    <row r="564" spans="2:30"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23"/>
      <c r="AC564" s="123"/>
      <c r="AD564" s="123"/>
    </row>
    <row r="565" spans="2:30"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23"/>
      <c r="AC565" s="123"/>
      <c r="AD565" s="123"/>
    </row>
    <row r="566" spans="2:30"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  <c r="AB566" s="123"/>
      <c r="AC566" s="123"/>
      <c r="AD566" s="123"/>
    </row>
    <row r="567" spans="2:30"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  <c r="AB567" s="123"/>
      <c r="AC567" s="123"/>
      <c r="AD567" s="123"/>
    </row>
    <row r="568" spans="2:30"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  <c r="AB568" s="123"/>
      <c r="AC568" s="123"/>
      <c r="AD568" s="123"/>
    </row>
    <row r="569" spans="2:30"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  <c r="AB569" s="123"/>
      <c r="AC569" s="123"/>
      <c r="AD569" s="123"/>
    </row>
    <row r="570" spans="2:30"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  <c r="AB570" s="123"/>
      <c r="AC570" s="123"/>
      <c r="AD570" s="123"/>
    </row>
    <row r="571" spans="2:30"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  <c r="AB571" s="123"/>
      <c r="AC571" s="123"/>
      <c r="AD571" s="123"/>
    </row>
    <row r="572" spans="2:30"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23"/>
      <c r="AC572" s="123"/>
      <c r="AD572" s="123"/>
    </row>
    <row r="573" spans="2:30"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23"/>
      <c r="AC573" s="123"/>
      <c r="AD573" s="123"/>
    </row>
    <row r="574" spans="2:30"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23"/>
      <c r="AC574" s="123"/>
      <c r="AD574" s="123"/>
    </row>
    <row r="575" spans="2:30"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23"/>
      <c r="AC575" s="123"/>
      <c r="AD575" s="123"/>
    </row>
    <row r="576" spans="2:30"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  <c r="AB576" s="123"/>
      <c r="AC576" s="123"/>
      <c r="AD576" s="123"/>
    </row>
    <row r="577" spans="2:30"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23"/>
      <c r="AC577" s="123"/>
      <c r="AD577" s="123"/>
    </row>
    <row r="578" spans="2:30"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23"/>
      <c r="AC578" s="123"/>
      <c r="AD578" s="123"/>
    </row>
    <row r="579" spans="2:30"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  <c r="AB579" s="123"/>
      <c r="AC579" s="123"/>
      <c r="AD579" s="123"/>
    </row>
    <row r="580" spans="2:30"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23"/>
      <c r="AC580" s="123"/>
      <c r="AD580" s="123"/>
    </row>
    <row r="581" spans="2:30"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23"/>
      <c r="AC581" s="123"/>
      <c r="AD581" s="123"/>
    </row>
    <row r="582" spans="2:30"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  <c r="AB582" s="123"/>
      <c r="AC582" s="123"/>
      <c r="AD582" s="123"/>
    </row>
    <row r="583" spans="2:30"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23"/>
      <c r="AC583" s="123"/>
      <c r="AD583" s="123"/>
    </row>
    <row r="584" spans="2:30"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  <c r="AA584" s="119"/>
      <c r="AB584" s="123"/>
      <c r="AC584" s="123"/>
      <c r="AD584" s="123"/>
    </row>
    <row r="585" spans="2:30"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  <c r="AA585" s="119"/>
      <c r="AB585" s="123"/>
      <c r="AC585" s="123"/>
      <c r="AD585" s="123"/>
    </row>
    <row r="586" spans="2:30"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  <c r="AA586" s="119"/>
      <c r="AB586" s="123"/>
      <c r="AC586" s="123"/>
      <c r="AD586" s="123"/>
    </row>
    <row r="587" spans="2:30"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  <c r="AA587" s="119"/>
      <c r="AB587" s="123"/>
      <c r="AC587" s="123"/>
      <c r="AD587" s="123"/>
    </row>
    <row r="588" spans="2:30"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  <c r="AA588" s="119"/>
      <c r="AB588" s="123"/>
      <c r="AC588" s="123"/>
      <c r="AD588" s="123"/>
    </row>
    <row r="589" spans="2:30"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  <c r="AA589" s="119"/>
      <c r="AB589" s="123"/>
      <c r="AC589" s="123"/>
      <c r="AD589" s="123"/>
    </row>
    <row r="590" spans="2:30"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  <c r="AA590" s="119"/>
      <c r="AB590" s="123"/>
      <c r="AC590" s="123"/>
      <c r="AD590" s="123"/>
    </row>
    <row r="591" spans="2:30"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  <c r="AA591" s="119"/>
      <c r="AB591" s="123"/>
      <c r="AC591" s="123"/>
      <c r="AD591" s="123"/>
    </row>
    <row r="592" spans="2:30"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  <c r="AA592" s="119"/>
      <c r="AB592" s="123"/>
      <c r="AC592" s="123"/>
      <c r="AD592" s="123"/>
    </row>
    <row r="593" spans="2:30"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  <c r="AA593" s="119"/>
      <c r="AB593" s="123"/>
      <c r="AC593" s="123"/>
      <c r="AD593" s="123"/>
    </row>
    <row r="594" spans="2:30"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  <c r="AA594" s="119"/>
      <c r="AB594" s="123"/>
      <c r="AC594" s="123"/>
      <c r="AD594" s="123"/>
    </row>
    <row r="595" spans="2:30"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  <c r="AA595" s="119"/>
      <c r="AB595" s="123"/>
      <c r="AC595" s="123"/>
      <c r="AD595" s="123"/>
    </row>
    <row r="596" spans="2:30"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  <c r="AA596" s="119"/>
      <c r="AB596" s="123"/>
      <c r="AC596" s="123"/>
      <c r="AD596" s="123"/>
    </row>
    <row r="597" spans="2:30"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  <c r="AA597" s="119"/>
      <c r="AB597" s="123"/>
      <c r="AC597" s="123"/>
      <c r="AD597" s="123"/>
    </row>
    <row r="598" spans="2:30"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  <c r="AA598" s="119"/>
      <c r="AB598" s="123"/>
      <c r="AC598" s="123"/>
      <c r="AD598" s="123"/>
    </row>
    <row r="599" spans="2:30"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  <c r="AA599" s="119"/>
      <c r="AB599" s="123"/>
      <c r="AC599" s="123"/>
      <c r="AD599" s="123"/>
    </row>
    <row r="600" spans="2:30"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  <c r="AA600" s="119"/>
      <c r="AB600" s="123"/>
      <c r="AC600" s="123"/>
      <c r="AD600" s="123"/>
    </row>
    <row r="601" spans="2:30"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  <c r="AA601" s="119"/>
      <c r="AB601" s="123"/>
      <c r="AC601" s="123"/>
      <c r="AD601" s="123"/>
    </row>
    <row r="602" spans="2:30"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  <c r="AA602" s="119"/>
      <c r="AB602" s="123"/>
      <c r="AC602" s="123"/>
      <c r="AD602" s="123"/>
    </row>
    <row r="603" spans="2:30"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  <c r="AA603" s="119"/>
      <c r="AB603" s="123"/>
      <c r="AC603" s="123"/>
      <c r="AD603" s="123"/>
    </row>
    <row r="604" spans="2:30"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  <c r="AA604" s="119"/>
      <c r="AB604" s="123"/>
      <c r="AC604" s="123"/>
      <c r="AD604" s="123"/>
    </row>
    <row r="605" spans="2:30"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  <c r="AA605" s="119"/>
      <c r="AB605" s="123"/>
      <c r="AC605" s="123"/>
      <c r="AD605" s="123"/>
    </row>
    <row r="606" spans="2:30"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  <c r="AA606" s="119"/>
      <c r="AB606" s="123"/>
      <c r="AC606" s="123"/>
      <c r="AD606" s="123"/>
    </row>
    <row r="607" spans="2:30"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  <c r="AA607" s="119"/>
      <c r="AB607" s="123"/>
      <c r="AC607" s="123"/>
      <c r="AD607" s="123"/>
    </row>
    <row r="608" spans="2:30"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  <c r="AA608" s="119"/>
      <c r="AB608" s="123"/>
      <c r="AC608" s="123"/>
      <c r="AD608" s="123"/>
    </row>
    <row r="609" spans="2:30"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  <c r="AA609" s="119"/>
      <c r="AB609" s="123"/>
      <c r="AC609" s="123"/>
      <c r="AD609" s="123"/>
    </row>
    <row r="610" spans="2:30"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  <c r="AA610" s="119"/>
      <c r="AB610" s="123"/>
      <c r="AC610" s="123"/>
      <c r="AD610" s="123"/>
    </row>
    <row r="611" spans="2:30"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  <c r="AA611" s="119"/>
      <c r="AB611" s="123"/>
      <c r="AC611" s="123"/>
      <c r="AD611" s="123"/>
    </row>
    <row r="612" spans="2:30"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  <c r="AA612" s="119"/>
      <c r="AB612" s="123"/>
      <c r="AC612" s="123"/>
      <c r="AD612" s="123"/>
    </row>
    <row r="613" spans="2:30"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  <c r="AA613" s="119"/>
      <c r="AB613" s="123"/>
      <c r="AC613" s="123"/>
      <c r="AD613" s="123"/>
    </row>
    <row r="614" spans="2:30"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  <c r="AA614" s="119"/>
      <c r="AB614" s="123"/>
      <c r="AC614" s="123"/>
      <c r="AD614" s="123"/>
    </row>
    <row r="615" spans="2:30"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  <c r="AA615" s="119"/>
      <c r="AB615" s="123"/>
      <c r="AC615" s="123"/>
      <c r="AD615" s="123"/>
    </row>
    <row r="616" spans="2:30"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  <c r="AA616" s="119"/>
      <c r="AB616" s="123"/>
      <c r="AC616" s="123"/>
      <c r="AD616" s="123"/>
    </row>
    <row r="617" spans="2:30"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  <c r="AA617" s="119"/>
      <c r="AB617" s="123"/>
      <c r="AC617" s="123"/>
      <c r="AD617" s="123"/>
    </row>
    <row r="618" spans="2:30"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  <c r="AA618" s="119"/>
      <c r="AB618" s="123"/>
      <c r="AC618" s="123"/>
      <c r="AD618" s="123"/>
    </row>
    <row r="619" spans="2:30"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  <c r="AA619" s="119"/>
      <c r="AB619" s="123"/>
      <c r="AC619" s="123"/>
      <c r="AD619" s="123"/>
    </row>
    <row r="620" spans="2:30"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  <c r="AA620" s="119"/>
      <c r="AB620" s="123"/>
      <c r="AC620" s="123"/>
      <c r="AD620" s="123"/>
    </row>
    <row r="621" spans="2:30"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  <c r="AA621" s="119"/>
      <c r="AB621" s="123"/>
      <c r="AC621" s="123"/>
      <c r="AD621" s="123"/>
    </row>
    <row r="622" spans="2:30"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  <c r="AA622" s="119"/>
      <c r="AB622" s="123"/>
      <c r="AC622" s="123"/>
      <c r="AD622" s="123"/>
    </row>
    <row r="623" spans="2:30"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  <c r="AA623" s="119"/>
      <c r="AB623" s="123"/>
      <c r="AC623" s="123"/>
      <c r="AD623" s="123"/>
    </row>
    <row r="624" spans="2:30"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  <c r="AA624" s="119"/>
      <c r="AB624" s="123"/>
      <c r="AC624" s="123"/>
      <c r="AD624" s="123"/>
    </row>
    <row r="625" spans="2:30"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  <c r="AA625" s="119"/>
      <c r="AB625" s="123"/>
      <c r="AC625" s="123"/>
      <c r="AD625" s="123"/>
    </row>
    <row r="626" spans="2:30"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  <c r="AA626" s="119"/>
      <c r="AB626" s="123"/>
      <c r="AC626" s="123"/>
      <c r="AD626" s="123"/>
    </row>
    <row r="627" spans="2:30"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  <c r="AA627" s="119"/>
      <c r="AB627" s="123"/>
      <c r="AC627" s="123"/>
      <c r="AD627" s="123"/>
    </row>
    <row r="628" spans="2:30"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  <c r="AA628" s="119"/>
      <c r="AB628" s="123"/>
      <c r="AC628" s="123"/>
      <c r="AD628" s="123"/>
    </row>
    <row r="629" spans="2:30"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  <c r="AA629" s="119"/>
      <c r="AB629" s="123"/>
      <c r="AC629" s="123"/>
      <c r="AD629" s="123"/>
    </row>
    <row r="630" spans="2:30"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  <c r="AA630" s="119"/>
      <c r="AB630" s="123"/>
      <c r="AC630" s="123"/>
      <c r="AD630" s="123"/>
    </row>
    <row r="631" spans="2:30"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  <c r="AA631" s="119"/>
      <c r="AB631" s="123"/>
      <c r="AC631" s="123"/>
      <c r="AD631" s="123"/>
    </row>
    <row r="632" spans="2:30"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  <c r="AA632" s="119"/>
      <c r="AB632" s="123"/>
      <c r="AC632" s="123"/>
      <c r="AD632" s="123"/>
    </row>
    <row r="633" spans="2:30"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  <c r="AA633" s="119"/>
      <c r="AB633" s="123"/>
      <c r="AC633" s="123"/>
      <c r="AD633" s="123"/>
    </row>
    <row r="634" spans="2:30"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  <c r="AA634" s="119"/>
      <c r="AB634" s="123"/>
      <c r="AC634" s="123"/>
      <c r="AD634" s="123"/>
    </row>
    <row r="635" spans="2:30"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  <c r="AA635" s="119"/>
      <c r="AB635" s="123"/>
      <c r="AC635" s="123"/>
      <c r="AD635" s="123"/>
    </row>
    <row r="636" spans="2:30"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  <c r="AA636" s="119"/>
      <c r="AB636" s="123"/>
      <c r="AC636" s="123"/>
      <c r="AD636" s="123"/>
    </row>
    <row r="637" spans="2:30"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  <c r="AA637" s="119"/>
      <c r="AB637" s="123"/>
      <c r="AC637" s="123"/>
      <c r="AD637" s="123"/>
    </row>
    <row r="638" spans="2:30"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  <c r="AA638" s="119"/>
      <c r="AB638" s="123"/>
      <c r="AC638" s="123"/>
      <c r="AD638" s="123"/>
    </row>
    <row r="639" spans="2:30"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  <c r="AA639" s="119"/>
      <c r="AB639" s="123"/>
      <c r="AC639" s="123"/>
      <c r="AD639" s="123"/>
    </row>
    <row r="640" spans="2:30"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  <c r="AA640" s="119"/>
      <c r="AB640" s="123"/>
      <c r="AC640" s="123"/>
      <c r="AD640" s="123"/>
    </row>
    <row r="641" spans="2:30"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  <c r="AA641" s="119"/>
      <c r="AB641" s="123"/>
      <c r="AC641" s="123"/>
      <c r="AD641" s="123"/>
    </row>
    <row r="642" spans="2:30"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  <c r="AA642" s="119"/>
      <c r="AB642" s="123"/>
      <c r="AC642" s="123"/>
      <c r="AD642" s="123"/>
    </row>
    <row r="643" spans="2:30"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  <c r="AA643" s="119"/>
      <c r="AB643" s="123"/>
      <c r="AC643" s="123"/>
      <c r="AD643" s="123"/>
    </row>
    <row r="644" spans="2:30"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  <c r="AA644" s="119"/>
      <c r="AB644" s="123"/>
      <c r="AC644" s="123"/>
      <c r="AD644" s="123"/>
    </row>
    <row r="645" spans="2:30"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  <c r="AA645" s="119"/>
      <c r="AB645" s="123"/>
      <c r="AC645" s="123"/>
      <c r="AD645" s="123"/>
    </row>
    <row r="646" spans="2:30"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  <c r="AA646" s="119"/>
      <c r="AB646" s="123"/>
      <c r="AC646" s="123"/>
      <c r="AD646" s="123"/>
    </row>
    <row r="647" spans="2:30"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  <c r="AA647" s="119"/>
      <c r="AB647" s="123"/>
      <c r="AC647" s="123"/>
      <c r="AD647" s="123"/>
    </row>
    <row r="648" spans="2:30"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  <c r="AA648" s="119"/>
      <c r="AB648" s="123"/>
      <c r="AC648" s="123"/>
      <c r="AD648" s="123"/>
    </row>
    <row r="649" spans="2:30"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  <c r="AA649" s="119"/>
      <c r="AB649" s="123"/>
      <c r="AC649" s="123"/>
      <c r="AD649" s="123"/>
    </row>
    <row r="650" spans="2:30"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  <c r="AA650" s="119"/>
      <c r="AB650" s="123"/>
      <c r="AC650" s="123"/>
      <c r="AD650" s="123"/>
    </row>
    <row r="651" spans="2:30"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  <c r="AA651" s="119"/>
      <c r="AB651" s="123"/>
      <c r="AC651" s="123"/>
      <c r="AD651" s="123"/>
    </row>
    <row r="652" spans="2:30"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  <c r="AA652" s="119"/>
      <c r="AB652" s="123"/>
      <c r="AC652" s="123"/>
      <c r="AD652" s="123"/>
    </row>
    <row r="653" spans="2:30"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  <c r="AA653" s="119"/>
      <c r="AB653" s="123"/>
      <c r="AC653" s="123"/>
      <c r="AD653" s="123"/>
    </row>
    <row r="654" spans="2:30"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  <c r="AA654" s="119"/>
      <c r="AB654" s="123"/>
      <c r="AC654" s="123"/>
      <c r="AD654" s="123"/>
    </row>
    <row r="655" spans="2:30"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  <c r="AA655" s="119"/>
      <c r="AB655" s="123"/>
      <c r="AC655" s="123"/>
      <c r="AD655" s="123"/>
    </row>
    <row r="656" spans="2:30"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  <c r="AA656" s="119"/>
      <c r="AB656" s="123"/>
      <c r="AC656" s="123"/>
      <c r="AD656" s="123"/>
    </row>
    <row r="657" spans="2:30"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  <c r="AA657" s="119"/>
      <c r="AB657" s="123"/>
      <c r="AC657" s="123"/>
      <c r="AD657" s="123"/>
    </row>
    <row r="658" spans="2:30"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  <c r="AA658" s="119"/>
      <c r="AB658" s="123"/>
      <c r="AC658" s="123"/>
      <c r="AD658" s="123"/>
    </row>
    <row r="659" spans="2:30"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  <c r="AA659" s="119"/>
      <c r="AB659" s="123"/>
      <c r="AC659" s="123"/>
      <c r="AD659" s="123"/>
    </row>
    <row r="660" spans="2:30"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  <c r="AA660" s="119"/>
      <c r="AB660" s="123"/>
      <c r="AC660" s="123"/>
      <c r="AD660" s="123"/>
    </row>
    <row r="661" spans="2:30"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  <c r="AA661" s="119"/>
      <c r="AB661" s="123"/>
      <c r="AC661" s="123"/>
      <c r="AD661" s="123"/>
    </row>
    <row r="662" spans="2:30"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  <c r="AA662" s="119"/>
      <c r="AB662" s="123"/>
      <c r="AC662" s="123"/>
      <c r="AD662" s="123"/>
    </row>
    <row r="663" spans="2:30"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  <c r="AA663" s="119"/>
      <c r="AB663" s="123"/>
      <c r="AC663" s="123"/>
      <c r="AD663" s="123"/>
    </row>
    <row r="664" spans="2:30"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  <c r="AA664" s="119"/>
      <c r="AB664" s="123"/>
      <c r="AC664" s="123"/>
      <c r="AD664" s="123"/>
    </row>
    <row r="665" spans="2:30"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  <c r="AA665" s="119"/>
      <c r="AB665" s="123"/>
      <c r="AC665" s="123"/>
      <c r="AD665" s="123"/>
    </row>
    <row r="666" spans="2:30"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  <c r="AA666" s="119"/>
      <c r="AB666" s="123"/>
      <c r="AC666" s="123"/>
      <c r="AD666" s="123"/>
    </row>
    <row r="667" spans="2:30"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  <c r="AA667" s="119"/>
      <c r="AB667" s="123"/>
      <c r="AC667" s="123"/>
      <c r="AD667" s="123"/>
    </row>
    <row r="668" spans="2:30"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  <c r="AA668" s="119"/>
      <c r="AB668" s="123"/>
      <c r="AC668" s="123"/>
      <c r="AD668" s="123"/>
    </row>
    <row r="669" spans="2:30"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  <c r="AA669" s="119"/>
      <c r="AB669" s="123"/>
      <c r="AC669" s="123"/>
      <c r="AD669" s="123"/>
    </row>
    <row r="670" spans="2:30"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  <c r="AA670" s="119"/>
      <c r="AB670" s="123"/>
      <c r="AC670" s="123"/>
      <c r="AD670" s="123"/>
    </row>
    <row r="671" spans="2:30"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  <c r="AA671" s="119"/>
      <c r="AB671" s="123"/>
      <c r="AC671" s="123"/>
      <c r="AD671" s="123"/>
    </row>
    <row r="672" spans="2:30"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  <c r="AA672" s="119"/>
      <c r="AB672" s="123"/>
      <c r="AC672" s="123"/>
      <c r="AD672" s="123"/>
    </row>
    <row r="673" spans="2:30"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  <c r="AA673" s="119"/>
      <c r="AB673" s="123"/>
      <c r="AC673" s="123"/>
      <c r="AD673" s="123"/>
    </row>
    <row r="674" spans="2:30"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  <c r="AA674" s="119"/>
      <c r="AB674" s="123"/>
      <c r="AC674" s="123"/>
      <c r="AD674" s="123"/>
    </row>
    <row r="675" spans="2:30"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  <c r="AA675" s="119"/>
      <c r="AB675" s="123"/>
      <c r="AC675" s="123"/>
      <c r="AD675" s="123"/>
    </row>
    <row r="676" spans="2:30"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  <c r="AA676" s="119"/>
      <c r="AB676" s="123"/>
      <c r="AC676" s="123"/>
      <c r="AD676" s="123"/>
    </row>
    <row r="677" spans="2:30"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  <c r="AA677" s="119"/>
      <c r="AB677" s="123"/>
      <c r="AC677" s="123"/>
      <c r="AD677" s="123"/>
    </row>
    <row r="678" spans="2:30"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  <c r="AA678" s="119"/>
      <c r="AB678" s="123"/>
      <c r="AC678" s="123"/>
      <c r="AD678" s="123"/>
    </row>
    <row r="679" spans="2:30"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  <c r="AA679" s="119"/>
      <c r="AB679" s="123"/>
      <c r="AC679" s="123"/>
      <c r="AD679" s="123"/>
    </row>
    <row r="680" spans="2:30"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  <c r="AA680" s="119"/>
      <c r="AB680" s="123"/>
      <c r="AC680" s="123"/>
      <c r="AD680" s="123"/>
    </row>
    <row r="681" spans="2:30"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  <c r="AA681" s="119"/>
      <c r="AB681" s="123"/>
      <c r="AC681" s="123"/>
      <c r="AD681" s="123"/>
    </row>
    <row r="682" spans="2:30"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  <c r="AA682" s="119"/>
      <c r="AB682" s="123"/>
      <c r="AC682" s="123"/>
      <c r="AD682" s="123"/>
    </row>
    <row r="683" spans="2:30"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  <c r="AA683" s="119"/>
      <c r="AB683" s="123"/>
      <c r="AC683" s="123"/>
      <c r="AD683" s="123"/>
    </row>
    <row r="684" spans="2:30"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  <c r="AA684" s="119"/>
      <c r="AB684" s="123"/>
      <c r="AC684" s="123"/>
      <c r="AD684" s="123"/>
    </row>
    <row r="685" spans="2:30"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  <c r="AA685" s="119"/>
      <c r="AB685" s="123"/>
      <c r="AC685" s="123"/>
      <c r="AD685" s="123"/>
    </row>
    <row r="686" spans="2:30"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  <c r="AA686" s="119"/>
      <c r="AB686" s="123"/>
      <c r="AC686" s="123"/>
      <c r="AD686" s="123"/>
    </row>
    <row r="687" spans="2:30"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  <c r="AA687" s="119"/>
      <c r="AB687" s="123"/>
      <c r="AC687" s="123"/>
      <c r="AD687" s="123"/>
    </row>
    <row r="688" spans="2:30"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  <c r="AA688" s="119"/>
      <c r="AB688" s="123"/>
      <c r="AC688" s="123"/>
      <c r="AD688" s="123"/>
    </row>
    <row r="689" spans="2:30"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  <c r="AA689" s="119"/>
      <c r="AB689" s="123"/>
      <c r="AC689" s="123"/>
      <c r="AD689" s="123"/>
    </row>
    <row r="690" spans="2:30"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  <c r="AA690" s="119"/>
      <c r="AB690" s="123"/>
      <c r="AC690" s="123"/>
      <c r="AD690" s="123"/>
    </row>
    <row r="691" spans="2:30"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  <c r="AA691" s="119"/>
      <c r="AB691" s="123"/>
      <c r="AC691" s="123"/>
      <c r="AD691" s="123"/>
    </row>
    <row r="692" spans="2:30"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  <c r="AA692" s="119"/>
      <c r="AB692" s="123"/>
      <c r="AC692" s="123"/>
      <c r="AD692" s="123"/>
    </row>
    <row r="693" spans="2:30"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  <c r="AA693" s="119"/>
      <c r="AB693" s="123"/>
      <c r="AC693" s="123"/>
      <c r="AD693" s="123"/>
    </row>
    <row r="694" spans="2:30"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  <c r="AA694" s="119"/>
      <c r="AB694" s="123"/>
      <c r="AC694" s="123"/>
      <c r="AD694" s="123"/>
    </row>
    <row r="695" spans="2:30"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  <c r="AA695" s="119"/>
      <c r="AB695" s="123"/>
      <c r="AC695" s="123"/>
      <c r="AD695" s="123"/>
    </row>
    <row r="696" spans="2:30"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  <c r="AA696" s="119"/>
      <c r="AB696" s="123"/>
      <c r="AC696" s="123"/>
      <c r="AD696" s="123"/>
    </row>
    <row r="697" spans="2:30"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  <c r="AA697" s="119"/>
      <c r="AB697" s="123"/>
      <c r="AC697" s="123"/>
      <c r="AD697" s="123"/>
    </row>
    <row r="698" spans="2:30"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  <c r="AA698" s="119"/>
      <c r="AB698" s="123"/>
      <c r="AC698" s="123"/>
      <c r="AD698" s="123"/>
    </row>
    <row r="699" spans="2:30"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  <c r="AA699" s="119"/>
      <c r="AB699" s="123"/>
      <c r="AC699" s="123"/>
      <c r="AD699" s="123"/>
    </row>
    <row r="700" spans="2:30"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  <c r="AA700" s="119"/>
      <c r="AB700" s="123"/>
      <c r="AC700" s="123"/>
      <c r="AD700" s="123"/>
    </row>
    <row r="701" spans="2:30"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  <c r="AA701" s="119"/>
      <c r="AB701" s="123"/>
      <c r="AC701" s="123"/>
      <c r="AD701" s="123"/>
    </row>
    <row r="702" spans="2:30"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  <c r="AA702" s="119"/>
      <c r="AB702" s="123"/>
      <c r="AC702" s="123"/>
      <c r="AD702" s="123"/>
    </row>
    <row r="703" spans="2:30"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  <c r="AA703" s="119"/>
      <c r="AB703" s="123"/>
      <c r="AC703" s="123"/>
      <c r="AD703" s="123"/>
    </row>
    <row r="704" spans="2:30"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  <c r="AA704" s="119"/>
      <c r="AB704" s="123"/>
      <c r="AC704" s="123"/>
      <c r="AD704" s="123"/>
    </row>
    <row r="705" spans="2:30"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  <c r="AA705" s="119"/>
      <c r="AB705" s="123"/>
      <c r="AC705" s="123"/>
      <c r="AD705" s="123"/>
    </row>
    <row r="706" spans="2:30"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  <c r="AA706" s="119"/>
      <c r="AB706" s="123"/>
      <c r="AC706" s="123"/>
      <c r="AD706" s="123"/>
    </row>
    <row r="707" spans="2:30"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  <c r="AA707" s="119"/>
      <c r="AB707" s="123"/>
      <c r="AC707" s="123"/>
      <c r="AD707" s="123"/>
    </row>
    <row r="708" spans="2:30"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  <c r="AA708" s="119"/>
      <c r="AB708" s="123"/>
      <c r="AC708" s="123"/>
      <c r="AD708" s="123"/>
    </row>
    <row r="709" spans="2:30"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  <c r="AA709" s="119"/>
      <c r="AB709" s="123"/>
      <c r="AC709" s="123"/>
      <c r="AD709" s="123"/>
    </row>
    <row r="710" spans="2:30"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  <c r="AA710" s="119"/>
      <c r="AB710" s="123"/>
      <c r="AC710" s="123"/>
      <c r="AD710" s="123"/>
    </row>
    <row r="711" spans="2:30"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  <c r="AA711" s="119"/>
      <c r="AB711" s="123"/>
      <c r="AC711" s="123"/>
      <c r="AD711" s="123"/>
    </row>
    <row r="712" spans="2:30"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  <c r="AA712" s="119"/>
      <c r="AB712" s="123"/>
      <c r="AC712" s="123"/>
      <c r="AD712" s="123"/>
    </row>
    <row r="713" spans="2:30"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  <c r="AA713" s="119"/>
      <c r="AB713" s="123"/>
      <c r="AC713" s="123"/>
      <c r="AD713" s="123"/>
    </row>
    <row r="714" spans="2:30"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  <c r="AA714" s="119"/>
      <c r="AB714" s="123"/>
      <c r="AC714" s="123"/>
      <c r="AD714" s="123"/>
    </row>
    <row r="715" spans="2:30"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  <c r="AA715" s="119"/>
      <c r="AB715" s="123"/>
      <c r="AC715" s="123"/>
      <c r="AD715" s="123"/>
    </row>
    <row r="716" spans="2:30"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  <c r="AA716" s="119"/>
      <c r="AB716" s="123"/>
      <c r="AC716" s="123"/>
      <c r="AD716" s="123"/>
    </row>
    <row r="717" spans="2:30"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  <c r="AA717" s="119"/>
      <c r="AB717" s="123"/>
      <c r="AC717" s="123"/>
      <c r="AD717" s="123"/>
    </row>
    <row r="718" spans="2:30"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  <c r="AA718" s="119"/>
      <c r="AB718" s="123"/>
      <c r="AC718" s="123"/>
      <c r="AD718" s="123"/>
    </row>
    <row r="719" spans="2:30"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  <c r="AA719" s="119"/>
      <c r="AB719" s="123"/>
      <c r="AC719" s="123"/>
      <c r="AD719" s="123"/>
    </row>
    <row r="720" spans="2:30"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  <c r="AA720" s="119"/>
      <c r="AB720" s="123"/>
      <c r="AC720" s="123"/>
      <c r="AD720" s="123"/>
    </row>
    <row r="721" spans="2:30"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  <c r="AA721" s="119"/>
      <c r="AB721" s="123"/>
      <c r="AC721" s="123"/>
      <c r="AD721" s="123"/>
    </row>
    <row r="722" spans="2:30"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  <c r="AA722" s="119"/>
      <c r="AB722" s="123"/>
      <c r="AC722" s="123"/>
      <c r="AD722" s="123"/>
    </row>
    <row r="723" spans="2:30"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  <c r="AA723" s="119"/>
      <c r="AB723" s="123"/>
      <c r="AC723" s="123"/>
      <c r="AD723" s="123"/>
    </row>
    <row r="724" spans="2:30"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  <c r="AA724" s="119"/>
      <c r="AB724" s="123"/>
      <c r="AC724" s="123"/>
      <c r="AD724" s="123"/>
    </row>
    <row r="725" spans="2:30"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  <c r="AA725" s="119"/>
      <c r="AB725" s="123"/>
      <c r="AC725" s="123"/>
      <c r="AD725" s="123"/>
    </row>
    <row r="726" spans="2:30"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  <c r="AA726" s="119"/>
      <c r="AB726" s="123"/>
      <c r="AC726" s="123"/>
      <c r="AD726" s="123"/>
    </row>
    <row r="727" spans="2:30"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  <c r="AA727" s="119"/>
      <c r="AB727" s="123"/>
      <c r="AC727" s="123"/>
      <c r="AD727" s="123"/>
    </row>
    <row r="728" spans="2:30"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  <c r="AA728" s="119"/>
      <c r="AB728" s="123"/>
      <c r="AC728" s="123"/>
      <c r="AD728" s="123"/>
    </row>
    <row r="729" spans="2:30"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  <c r="AA729" s="119"/>
      <c r="AB729" s="123"/>
      <c r="AC729" s="123"/>
      <c r="AD729" s="123"/>
    </row>
    <row r="730" spans="2:30"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  <c r="AA730" s="119"/>
      <c r="AB730" s="123"/>
      <c r="AC730" s="123"/>
      <c r="AD730" s="123"/>
    </row>
    <row r="731" spans="2:30"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  <c r="AA731" s="119"/>
      <c r="AB731" s="123"/>
      <c r="AC731" s="123"/>
      <c r="AD731" s="123"/>
    </row>
    <row r="732" spans="2:30"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  <c r="AA732" s="119"/>
      <c r="AB732" s="123"/>
      <c r="AC732" s="123"/>
      <c r="AD732" s="123"/>
    </row>
    <row r="733" spans="2:30"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  <c r="AA733" s="119"/>
      <c r="AB733" s="123"/>
      <c r="AC733" s="123"/>
      <c r="AD733" s="123"/>
    </row>
    <row r="734" spans="2:30"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  <c r="AA734" s="119"/>
      <c r="AB734" s="123"/>
      <c r="AC734" s="123"/>
      <c r="AD734" s="123"/>
    </row>
    <row r="735" spans="2:30"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  <c r="AA735" s="119"/>
      <c r="AB735" s="123"/>
      <c r="AC735" s="123"/>
      <c r="AD735" s="123"/>
    </row>
    <row r="736" spans="2:30"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  <c r="AA736" s="119"/>
      <c r="AB736" s="123"/>
      <c r="AC736" s="123"/>
      <c r="AD736" s="123"/>
    </row>
    <row r="737" spans="2:30"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  <c r="AA737" s="119"/>
      <c r="AB737" s="123"/>
      <c r="AC737" s="123"/>
      <c r="AD737" s="123"/>
    </row>
    <row r="738" spans="2:30"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  <c r="AA738" s="119"/>
      <c r="AB738" s="123"/>
      <c r="AC738" s="123"/>
      <c r="AD738" s="123"/>
    </row>
    <row r="739" spans="2:30"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  <c r="AA739" s="119"/>
      <c r="AB739" s="123"/>
      <c r="AC739" s="123"/>
      <c r="AD739" s="123"/>
    </row>
    <row r="740" spans="2:30"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  <c r="AA740" s="119"/>
      <c r="AB740" s="123"/>
      <c r="AC740" s="123"/>
      <c r="AD740" s="123"/>
    </row>
    <row r="741" spans="2:30"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  <c r="AA741" s="119"/>
      <c r="AB741" s="123"/>
      <c r="AC741" s="123"/>
      <c r="AD741" s="123"/>
    </row>
    <row r="742" spans="2:30"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  <c r="AA742" s="119"/>
      <c r="AB742" s="123"/>
      <c r="AC742" s="123"/>
      <c r="AD742" s="123"/>
    </row>
    <row r="743" spans="2:30"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  <c r="AA743" s="119"/>
      <c r="AB743" s="123"/>
      <c r="AC743" s="123"/>
      <c r="AD743" s="123"/>
    </row>
    <row r="744" spans="2:30"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  <c r="AA744" s="119"/>
      <c r="AB744" s="123"/>
      <c r="AC744" s="123"/>
      <c r="AD744" s="123"/>
    </row>
    <row r="745" spans="2:30"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  <c r="AA745" s="119"/>
      <c r="AB745" s="123"/>
      <c r="AC745" s="123"/>
      <c r="AD745" s="123"/>
    </row>
    <row r="746" spans="2:30"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  <c r="AA746" s="119"/>
      <c r="AB746" s="123"/>
      <c r="AC746" s="123"/>
      <c r="AD746" s="123"/>
    </row>
    <row r="747" spans="2:30"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  <c r="AA747" s="119"/>
      <c r="AB747" s="123"/>
      <c r="AC747" s="123"/>
      <c r="AD747" s="123"/>
    </row>
    <row r="748" spans="2:30"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  <c r="AA748" s="119"/>
      <c r="AB748" s="123"/>
      <c r="AC748" s="123"/>
      <c r="AD748" s="123"/>
    </row>
    <row r="749" spans="2:30"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  <c r="AA749" s="119"/>
      <c r="AB749" s="123"/>
      <c r="AC749" s="123"/>
      <c r="AD749" s="123"/>
    </row>
    <row r="750" spans="2:30"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  <c r="AA750" s="119"/>
      <c r="AB750" s="123"/>
      <c r="AC750" s="123"/>
      <c r="AD750" s="123"/>
    </row>
    <row r="751" spans="2:30"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  <c r="AA751" s="119"/>
      <c r="AB751" s="123"/>
      <c r="AC751" s="123"/>
      <c r="AD751" s="123"/>
    </row>
    <row r="752" spans="2:30"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  <c r="AA752" s="119"/>
      <c r="AB752" s="123"/>
      <c r="AC752" s="123"/>
      <c r="AD752" s="123"/>
    </row>
    <row r="753" spans="2:30"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  <c r="AA753" s="119"/>
      <c r="AB753" s="123"/>
      <c r="AC753" s="123"/>
      <c r="AD753" s="123"/>
    </row>
    <row r="754" spans="2:30"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  <c r="AA754" s="119"/>
      <c r="AB754" s="123"/>
      <c r="AC754" s="123"/>
      <c r="AD754" s="123"/>
    </row>
    <row r="755" spans="2:30"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  <c r="AA755" s="119"/>
      <c r="AB755" s="123"/>
      <c r="AC755" s="123"/>
      <c r="AD755" s="123"/>
    </row>
    <row r="756" spans="2:30"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  <c r="AA756" s="119"/>
      <c r="AB756" s="123"/>
      <c r="AC756" s="123"/>
      <c r="AD756" s="123"/>
    </row>
    <row r="757" spans="2:30"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  <c r="AA757" s="119"/>
      <c r="AB757" s="123"/>
      <c r="AC757" s="123"/>
      <c r="AD757" s="123"/>
    </row>
    <row r="758" spans="2:30"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  <c r="AA758" s="119"/>
      <c r="AB758" s="123"/>
      <c r="AC758" s="123"/>
      <c r="AD758" s="123"/>
    </row>
    <row r="759" spans="2:30"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  <c r="AA759" s="119"/>
      <c r="AB759" s="123"/>
      <c r="AC759" s="123"/>
      <c r="AD759" s="123"/>
    </row>
    <row r="760" spans="2:30"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  <c r="AA760" s="119"/>
      <c r="AB760" s="123"/>
      <c r="AC760" s="123"/>
      <c r="AD760" s="123"/>
    </row>
    <row r="761" spans="2:30"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  <c r="AA761" s="119"/>
      <c r="AB761" s="123"/>
      <c r="AC761" s="123"/>
      <c r="AD761" s="123"/>
    </row>
    <row r="762" spans="2:30"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  <c r="AA762" s="119"/>
      <c r="AB762" s="123"/>
      <c r="AC762" s="123"/>
      <c r="AD762" s="123"/>
    </row>
    <row r="763" spans="2:30"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  <c r="AA763" s="119"/>
      <c r="AB763" s="123"/>
      <c r="AC763" s="123"/>
      <c r="AD763" s="123"/>
    </row>
    <row r="764" spans="2:30"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  <c r="AA764" s="119"/>
      <c r="AB764" s="123"/>
      <c r="AC764" s="123"/>
      <c r="AD764" s="123"/>
    </row>
    <row r="765" spans="2:30"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  <c r="AA765" s="119"/>
      <c r="AB765" s="123"/>
      <c r="AC765" s="123"/>
      <c r="AD765" s="123"/>
    </row>
    <row r="766" spans="2:30"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  <c r="AA766" s="119"/>
      <c r="AB766" s="123"/>
      <c r="AC766" s="123"/>
      <c r="AD766" s="123"/>
    </row>
    <row r="767" spans="2:30"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  <c r="AA767" s="119"/>
      <c r="AB767" s="123"/>
      <c r="AC767" s="123"/>
      <c r="AD767" s="123"/>
    </row>
    <row r="768" spans="2:30"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  <c r="AA768" s="119"/>
      <c r="AB768" s="123"/>
      <c r="AC768" s="123"/>
      <c r="AD768" s="123"/>
    </row>
    <row r="769" spans="2:30"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  <c r="AA769" s="119"/>
      <c r="AB769" s="123"/>
      <c r="AC769" s="123"/>
      <c r="AD769" s="123"/>
    </row>
    <row r="770" spans="2:30"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  <c r="AA770" s="119"/>
      <c r="AB770" s="123"/>
      <c r="AC770" s="123"/>
      <c r="AD770" s="123"/>
    </row>
    <row r="771" spans="2:30"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  <c r="AA771" s="119"/>
      <c r="AB771" s="123"/>
      <c r="AC771" s="123"/>
      <c r="AD771" s="123"/>
    </row>
    <row r="772" spans="2:30"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  <c r="AA772" s="119"/>
      <c r="AB772" s="123"/>
      <c r="AC772" s="123"/>
      <c r="AD772" s="123"/>
    </row>
    <row r="773" spans="2:30"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  <c r="AA773" s="119"/>
      <c r="AB773" s="123"/>
      <c r="AC773" s="123"/>
      <c r="AD773" s="123"/>
    </row>
    <row r="774" spans="2:30"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  <c r="AA774" s="119"/>
      <c r="AB774" s="123"/>
      <c r="AC774" s="123"/>
      <c r="AD774" s="123"/>
    </row>
    <row r="775" spans="2:30"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  <c r="AA775" s="119"/>
      <c r="AB775" s="123"/>
      <c r="AC775" s="123"/>
      <c r="AD775" s="123"/>
    </row>
    <row r="776" spans="2:30"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  <c r="AA776" s="119"/>
      <c r="AB776" s="123"/>
      <c r="AC776" s="123"/>
      <c r="AD776" s="123"/>
    </row>
    <row r="777" spans="2:30"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  <c r="AA777" s="119"/>
      <c r="AB777" s="123"/>
      <c r="AC777" s="123"/>
      <c r="AD777" s="123"/>
    </row>
    <row r="778" spans="2:30"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  <c r="AA778" s="119"/>
      <c r="AB778" s="123"/>
      <c r="AC778" s="123"/>
      <c r="AD778" s="123"/>
    </row>
    <row r="779" spans="2:30"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  <c r="AA779" s="119"/>
      <c r="AB779" s="123"/>
      <c r="AC779" s="123"/>
      <c r="AD779" s="123"/>
    </row>
    <row r="780" spans="2:30"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  <c r="AB780" s="123"/>
      <c r="AC780" s="123"/>
      <c r="AD780" s="123"/>
    </row>
    <row r="781" spans="2:30"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  <c r="AA781" s="119"/>
      <c r="AB781" s="123"/>
      <c r="AC781" s="123"/>
      <c r="AD781" s="123"/>
    </row>
    <row r="782" spans="2:30"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  <c r="AA782" s="119"/>
      <c r="AB782" s="123"/>
      <c r="AC782" s="123"/>
      <c r="AD782" s="123"/>
    </row>
    <row r="783" spans="2:30"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  <c r="AA783" s="119"/>
      <c r="AB783" s="123"/>
      <c r="AC783" s="123"/>
      <c r="AD783" s="123"/>
    </row>
    <row r="784" spans="2:30"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  <c r="AA784" s="119"/>
      <c r="AB784" s="123"/>
      <c r="AC784" s="123"/>
      <c r="AD784" s="123"/>
    </row>
    <row r="785" spans="2:30"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  <c r="AA785" s="119"/>
      <c r="AB785" s="123"/>
      <c r="AC785" s="123"/>
      <c r="AD785" s="123"/>
    </row>
    <row r="786" spans="2:30"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  <c r="AA786" s="119"/>
      <c r="AB786" s="123"/>
      <c r="AC786" s="123"/>
      <c r="AD786" s="123"/>
    </row>
    <row r="787" spans="2:30"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  <c r="AA787" s="119"/>
      <c r="AB787" s="123"/>
      <c r="AC787" s="123"/>
      <c r="AD787" s="123"/>
    </row>
    <row r="788" spans="2:30"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  <c r="AB788" s="123"/>
      <c r="AC788" s="123"/>
      <c r="AD788" s="123"/>
    </row>
    <row r="789" spans="2:30"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  <c r="AA789" s="119"/>
      <c r="AB789" s="123"/>
      <c r="AC789" s="123"/>
      <c r="AD789" s="123"/>
    </row>
    <row r="790" spans="2:30"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  <c r="AB790" s="123"/>
      <c r="AC790" s="123"/>
      <c r="AD790" s="123"/>
    </row>
    <row r="791" spans="2:30"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  <c r="AA791" s="119"/>
      <c r="AB791" s="123"/>
      <c r="AC791" s="123"/>
      <c r="AD791" s="123"/>
    </row>
    <row r="792" spans="2:30"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  <c r="AA792" s="119"/>
      <c r="AB792" s="123"/>
      <c r="AC792" s="123"/>
      <c r="AD792" s="123"/>
    </row>
    <row r="793" spans="2:30"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  <c r="AA793" s="119"/>
      <c r="AB793" s="123"/>
      <c r="AC793" s="123"/>
      <c r="AD793" s="123"/>
    </row>
    <row r="794" spans="2:30"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  <c r="AA794" s="119"/>
      <c r="AB794" s="123"/>
      <c r="AC794" s="123"/>
      <c r="AD794" s="123"/>
    </row>
    <row r="795" spans="2:30"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  <c r="AA795" s="119"/>
      <c r="AB795" s="123"/>
      <c r="AC795" s="123"/>
      <c r="AD795" s="123"/>
    </row>
    <row r="796" spans="2:30"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  <c r="AA796" s="119"/>
      <c r="AB796" s="123"/>
      <c r="AC796" s="123"/>
      <c r="AD796" s="123"/>
    </row>
    <row r="797" spans="2:30"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  <c r="AA797" s="119"/>
      <c r="AB797" s="123"/>
      <c r="AC797" s="123"/>
      <c r="AD797" s="123"/>
    </row>
    <row r="798" spans="2:30"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  <c r="AA798" s="119"/>
      <c r="AB798" s="123"/>
      <c r="AC798" s="123"/>
      <c r="AD798" s="123"/>
    </row>
    <row r="799" spans="2:30"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  <c r="AA799" s="119"/>
      <c r="AB799" s="123"/>
      <c r="AC799" s="123"/>
      <c r="AD799" s="123"/>
    </row>
    <row r="800" spans="2:30"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  <c r="AA800" s="119"/>
      <c r="AB800" s="123"/>
      <c r="AC800" s="123"/>
      <c r="AD800" s="123"/>
    </row>
    <row r="801" spans="2:30"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  <c r="AA801" s="119"/>
      <c r="AB801" s="123"/>
      <c r="AC801" s="123"/>
      <c r="AD801" s="123"/>
    </row>
    <row r="802" spans="2:30"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  <c r="AA802" s="119"/>
      <c r="AB802" s="123"/>
      <c r="AC802" s="123"/>
      <c r="AD802" s="123"/>
    </row>
    <row r="803" spans="2:30"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  <c r="AA803" s="119"/>
      <c r="AB803" s="123"/>
      <c r="AC803" s="123"/>
      <c r="AD803" s="123"/>
    </row>
    <row r="804" spans="2:30"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  <c r="AA804" s="119"/>
      <c r="AB804" s="123"/>
      <c r="AC804" s="123"/>
      <c r="AD804" s="123"/>
    </row>
    <row r="805" spans="2:30"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  <c r="AA805" s="119"/>
      <c r="AB805" s="123"/>
      <c r="AC805" s="123"/>
      <c r="AD805" s="123"/>
    </row>
    <row r="806" spans="2:30"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  <c r="AA806" s="119"/>
      <c r="AB806" s="123"/>
      <c r="AC806" s="123"/>
      <c r="AD806" s="123"/>
    </row>
    <row r="807" spans="2:30"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  <c r="AA807" s="119"/>
      <c r="AB807" s="123"/>
      <c r="AC807" s="123"/>
      <c r="AD807" s="123"/>
    </row>
    <row r="808" spans="2:30"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  <c r="AA808" s="119"/>
      <c r="AB808" s="123"/>
      <c r="AC808" s="123"/>
      <c r="AD808" s="123"/>
    </row>
    <row r="809" spans="2:30"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  <c r="AA809" s="119"/>
      <c r="AB809" s="123"/>
      <c r="AC809" s="123"/>
      <c r="AD809" s="123"/>
    </row>
    <row r="810" spans="2:30"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  <c r="AA810" s="119"/>
      <c r="AB810" s="123"/>
      <c r="AC810" s="123"/>
      <c r="AD810" s="123"/>
    </row>
    <row r="811" spans="2:30"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  <c r="AA811" s="119"/>
      <c r="AB811" s="123"/>
      <c r="AC811" s="123"/>
      <c r="AD811" s="123"/>
    </row>
    <row r="812" spans="2:30"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  <c r="AA812" s="119"/>
      <c r="AB812" s="123"/>
      <c r="AC812" s="123"/>
      <c r="AD812" s="123"/>
    </row>
    <row r="813" spans="2:30"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  <c r="AA813" s="119"/>
      <c r="AB813" s="123"/>
      <c r="AC813" s="123"/>
      <c r="AD813" s="123"/>
    </row>
    <row r="814" spans="2:30"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  <c r="AA814" s="119"/>
      <c r="AB814" s="123"/>
      <c r="AC814" s="123"/>
      <c r="AD814" s="123"/>
    </row>
    <row r="815" spans="2:30"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  <c r="AA815" s="119"/>
      <c r="AB815" s="123"/>
      <c r="AC815" s="123"/>
      <c r="AD815" s="123"/>
    </row>
    <row r="816" spans="2:30"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  <c r="AA816" s="119"/>
      <c r="AB816" s="123"/>
      <c r="AC816" s="123"/>
      <c r="AD816" s="123"/>
    </row>
    <row r="817" spans="2:30"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  <c r="AA817" s="119"/>
      <c r="AB817" s="123"/>
      <c r="AC817" s="123"/>
      <c r="AD817" s="123"/>
    </row>
    <row r="818" spans="2:30"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  <c r="AA818" s="119"/>
      <c r="AB818" s="123"/>
      <c r="AC818" s="123"/>
      <c r="AD818" s="123"/>
    </row>
    <row r="819" spans="2:30"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  <c r="AA819" s="119"/>
      <c r="AB819" s="123"/>
      <c r="AC819" s="123"/>
      <c r="AD819" s="123"/>
    </row>
    <row r="820" spans="2:30"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  <c r="AA820" s="119"/>
      <c r="AB820" s="123"/>
      <c r="AC820" s="123"/>
      <c r="AD820" s="123"/>
    </row>
    <row r="821" spans="2:30"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  <c r="AA821" s="119"/>
      <c r="AB821" s="123"/>
      <c r="AC821" s="123"/>
      <c r="AD821" s="123"/>
    </row>
    <row r="822" spans="2:30"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  <c r="AA822" s="119"/>
      <c r="AB822" s="123"/>
      <c r="AC822" s="123"/>
      <c r="AD822" s="123"/>
    </row>
    <row r="823" spans="2:30"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  <c r="AA823" s="119"/>
      <c r="AB823" s="123"/>
      <c r="AC823" s="123"/>
      <c r="AD823" s="123"/>
    </row>
    <row r="824" spans="2:30"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  <c r="AA824" s="119"/>
      <c r="AB824" s="123"/>
      <c r="AC824" s="123"/>
      <c r="AD824" s="123"/>
    </row>
    <row r="825" spans="2:30"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  <c r="AA825" s="119"/>
      <c r="AB825" s="123"/>
      <c r="AC825" s="123"/>
      <c r="AD825" s="123"/>
    </row>
    <row r="826" spans="2:30"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  <c r="AA826" s="119"/>
      <c r="AB826" s="123"/>
      <c r="AC826" s="123"/>
      <c r="AD826" s="123"/>
    </row>
    <row r="827" spans="2:30"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  <c r="AA827" s="119"/>
      <c r="AB827" s="123"/>
      <c r="AC827" s="123"/>
      <c r="AD827" s="123"/>
    </row>
    <row r="828" spans="2:30"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  <c r="AA828" s="119"/>
      <c r="AB828" s="123"/>
      <c r="AC828" s="123"/>
      <c r="AD828" s="123"/>
    </row>
    <row r="829" spans="2:30"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  <c r="AA829" s="119"/>
      <c r="AB829" s="123"/>
      <c r="AC829" s="123"/>
      <c r="AD829" s="123"/>
    </row>
    <row r="830" spans="2:30"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  <c r="AA830" s="119"/>
      <c r="AB830" s="123"/>
      <c r="AC830" s="123"/>
      <c r="AD830" s="123"/>
    </row>
    <row r="831" spans="2:30"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  <c r="AA831" s="119"/>
      <c r="AB831" s="123"/>
      <c r="AC831" s="123"/>
      <c r="AD831" s="123"/>
    </row>
    <row r="832" spans="2:30"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  <c r="AA832" s="119"/>
      <c r="AB832" s="123"/>
      <c r="AC832" s="123"/>
      <c r="AD832" s="123"/>
    </row>
    <row r="833" spans="2:30"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  <c r="AA833" s="119"/>
      <c r="AB833" s="123"/>
      <c r="AC833" s="123"/>
      <c r="AD833" s="123"/>
    </row>
    <row r="834" spans="2:30"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  <c r="AA834" s="119"/>
      <c r="AB834" s="123"/>
      <c r="AC834" s="123"/>
      <c r="AD834" s="123"/>
    </row>
    <row r="835" spans="2:30"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  <c r="AA835" s="119"/>
      <c r="AB835" s="123"/>
      <c r="AC835" s="123"/>
      <c r="AD835" s="123"/>
    </row>
    <row r="836" spans="2:30"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  <c r="AA836" s="119"/>
      <c r="AB836" s="123"/>
      <c r="AC836" s="123"/>
      <c r="AD836" s="123"/>
    </row>
    <row r="837" spans="2:30"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  <c r="AA837" s="119"/>
      <c r="AB837" s="123"/>
      <c r="AC837" s="123"/>
      <c r="AD837" s="123"/>
    </row>
    <row r="838" spans="2:30"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  <c r="AA838" s="119"/>
      <c r="AB838" s="123"/>
      <c r="AC838" s="123"/>
      <c r="AD838" s="123"/>
    </row>
    <row r="839" spans="2:30"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  <c r="AA839" s="119"/>
      <c r="AB839" s="123"/>
      <c r="AC839" s="123"/>
      <c r="AD839" s="123"/>
    </row>
    <row r="840" spans="2:30"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  <c r="AA840" s="119"/>
      <c r="AB840" s="123"/>
      <c r="AC840" s="123"/>
      <c r="AD840" s="123"/>
    </row>
    <row r="841" spans="2:30"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  <c r="AA841" s="119"/>
      <c r="AB841" s="123"/>
      <c r="AC841" s="123"/>
      <c r="AD841" s="123"/>
    </row>
    <row r="842" spans="2:30"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  <c r="AA842" s="119"/>
      <c r="AB842" s="123"/>
      <c r="AC842" s="123"/>
      <c r="AD842" s="123"/>
    </row>
    <row r="843" spans="2:30"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  <c r="AA843" s="119"/>
      <c r="AB843" s="123"/>
      <c r="AC843" s="123"/>
      <c r="AD843" s="123"/>
    </row>
    <row r="844" spans="2:30"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  <c r="AA844" s="119"/>
      <c r="AB844" s="123"/>
      <c r="AC844" s="123"/>
      <c r="AD844" s="123"/>
    </row>
    <row r="845" spans="2:30"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  <c r="AA845" s="119"/>
      <c r="AB845" s="123"/>
      <c r="AC845" s="123"/>
      <c r="AD845" s="123"/>
    </row>
    <row r="846" spans="2:30"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  <c r="AA846" s="119"/>
      <c r="AB846" s="123"/>
      <c r="AC846" s="123"/>
      <c r="AD846" s="123"/>
    </row>
    <row r="847" spans="2:30"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  <c r="AA847" s="119"/>
      <c r="AB847" s="123"/>
      <c r="AC847" s="123"/>
      <c r="AD847" s="123"/>
    </row>
    <row r="848" spans="2:30"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  <c r="AA848" s="119"/>
      <c r="AB848" s="123"/>
      <c r="AC848" s="123"/>
      <c r="AD848" s="123"/>
    </row>
    <row r="849" spans="2:30"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  <c r="AA849" s="119"/>
      <c r="AB849" s="123"/>
      <c r="AC849" s="123"/>
      <c r="AD849" s="123"/>
    </row>
    <row r="850" spans="2:30"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  <c r="AA850" s="119"/>
      <c r="AB850" s="123"/>
      <c r="AC850" s="123"/>
      <c r="AD850" s="123"/>
    </row>
    <row r="851" spans="2:30"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  <c r="AA851" s="119"/>
      <c r="AB851" s="123"/>
      <c r="AC851" s="123"/>
      <c r="AD851" s="123"/>
    </row>
    <row r="852" spans="2:30"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  <c r="AA852" s="119"/>
      <c r="AB852" s="123"/>
      <c r="AC852" s="123"/>
      <c r="AD852" s="123"/>
    </row>
    <row r="853" spans="2:30"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  <c r="AA853" s="119"/>
      <c r="AB853" s="123"/>
      <c r="AC853" s="123"/>
      <c r="AD853" s="123"/>
    </row>
    <row r="854" spans="2:30"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  <c r="AA854" s="119"/>
      <c r="AB854" s="123"/>
      <c r="AC854" s="123"/>
      <c r="AD854" s="123"/>
    </row>
    <row r="855" spans="2:30"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  <c r="AA855" s="119"/>
      <c r="AB855" s="123"/>
      <c r="AC855" s="123"/>
      <c r="AD855" s="123"/>
    </row>
    <row r="856" spans="2:30"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  <c r="AA856" s="119"/>
      <c r="AB856" s="123"/>
      <c r="AC856" s="123"/>
      <c r="AD856" s="123"/>
    </row>
    <row r="857" spans="2:30"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  <c r="AA857" s="119"/>
      <c r="AB857" s="123"/>
      <c r="AC857" s="123"/>
      <c r="AD857" s="123"/>
    </row>
    <row r="858" spans="2:30"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  <c r="AA858" s="119"/>
      <c r="AB858" s="123"/>
      <c r="AC858" s="123"/>
      <c r="AD858" s="123"/>
    </row>
    <row r="859" spans="2:30"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  <c r="AA859" s="119"/>
      <c r="AB859" s="123"/>
      <c r="AC859" s="123"/>
      <c r="AD859" s="123"/>
    </row>
    <row r="860" spans="2:30"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  <c r="AA860" s="119"/>
      <c r="AB860" s="123"/>
      <c r="AC860" s="123"/>
      <c r="AD860" s="123"/>
    </row>
    <row r="861" spans="2:30"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  <c r="AA861" s="119"/>
      <c r="AB861" s="123"/>
      <c r="AC861" s="123"/>
      <c r="AD861" s="123"/>
    </row>
    <row r="862" spans="2:30"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  <c r="AA862" s="119"/>
      <c r="AB862" s="123"/>
      <c r="AC862" s="123"/>
      <c r="AD862" s="123"/>
    </row>
    <row r="863" spans="2:30"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  <c r="AA863" s="119"/>
      <c r="AB863" s="123"/>
      <c r="AC863" s="123"/>
      <c r="AD863" s="123"/>
    </row>
    <row r="864" spans="2:30"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  <c r="AA864" s="119"/>
      <c r="AB864" s="123"/>
      <c r="AC864" s="123"/>
      <c r="AD864" s="123"/>
    </row>
    <row r="865" spans="2:30"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  <c r="AA865" s="119"/>
      <c r="AB865" s="123"/>
      <c r="AC865" s="123"/>
      <c r="AD865" s="123"/>
    </row>
    <row r="866" spans="2:30"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  <c r="AA866" s="119"/>
      <c r="AB866" s="123"/>
      <c r="AC866" s="123"/>
      <c r="AD866" s="123"/>
    </row>
    <row r="867" spans="2:30"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  <c r="AA867" s="119"/>
      <c r="AB867" s="123"/>
      <c r="AC867" s="123"/>
      <c r="AD867" s="123"/>
    </row>
    <row r="868" spans="2:30"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  <c r="AA868" s="119"/>
      <c r="AB868" s="123"/>
      <c r="AC868" s="123"/>
      <c r="AD868" s="123"/>
    </row>
    <row r="869" spans="2:30"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  <c r="AA869" s="119"/>
      <c r="AB869" s="123"/>
      <c r="AC869" s="123"/>
      <c r="AD869" s="123"/>
    </row>
    <row r="870" spans="2:30"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  <c r="AA870" s="119"/>
      <c r="AB870" s="123"/>
      <c r="AC870" s="123"/>
      <c r="AD870" s="123"/>
    </row>
    <row r="871" spans="2:30"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  <c r="AA871" s="119"/>
      <c r="AB871" s="123"/>
      <c r="AC871" s="123"/>
      <c r="AD871" s="123"/>
    </row>
    <row r="872" spans="2:30"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  <c r="AA872" s="119"/>
      <c r="AB872" s="123"/>
      <c r="AC872" s="123"/>
      <c r="AD872" s="123"/>
    </row>
    <row r="873" spans="2:30"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  <c r="AA873" s="119"/>
      <c r="AB873" s="123"/>
      <c r="AC873" s="123"/>
      <c r="AD873" s="123"/>
    </row>
    <row r="874" spans="2:30"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  <c r="AA874" s="119"/>
      <c r="AB874" s="123"/>
      <c r="AC874" s="123"/>
      <c r="AD874" s="123"/>
    </row>
    <row r="875" spans="2:30"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  <c r="AA875" s="119"/>
      <c r="AB875" s="123"/>
      <c r="AC875" s="123"/>
      <c r="AD875" s="123"/>
    </row>
    <row r="876" spans="2:30"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  <c r="AA876" s="119"/>
      <c r="AB876" s="123"/>
      <c r="AC876" s="123"/>
      <c r="AD876" s="123"/>
    </row>
    <row r="877" spans="2:30"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  <c r="AA877" s="119"/>
      <c r="AB877" s="123"/>
      <c r="AC877" s="123"/>
      <c r="AD877" s="123"/>
    </row>
    <row r="878" spans="2:30"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  <c r="AA878" s="119"/>
      <c r="AB878" s="123"/>
      <c r="AC878" s="123"/>
      <c r="AD878" s="123"/>
    </row>
  </sheetData>
  <mergeCells count="10">
    <mergeCell ref="B2:AD2"/>
    <mergeCell ref="B4:AD4"/>
    <mergeCell ref="B5:AD5"/>
    <mergeCell ref="B6:AD6"/>
    <mergeCell ref="B7:B8"/>
    <mergeCell ref="C7:N7"/>
    <mergeCell ref="O7:O8"/>
    <mergeCell ref="P7:AA7"/>
    <mergeCell ref="AB7:AB8"/>
    <mergeCell ref="AC7:AD7"/>
  </mergeCells>
  <printOptions horizontalCentered="1"/>
  <pageMargins left="0.54" right="0" top="0.39370078740157483" bottom="0.19685039370078741" header="0" footer="0.31496062992125984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895"/>
  <sheetViews>
    <sheetView showGridLines="0" tabSelected="1" topLeftCell="A10" zoomScaleNormal="100" workbookViewId="0">
      <selection activeCell="B5" sqref="B5:AC5"/>
    </sheetView>
  </sheetViews>
  <sheetFormatPr baseColWidth="10" defaultColWidth="11.42578125" defaultRowHeight="12.75"/>
  <cols>
    <col min="1" max="1" width="0.85546875" style="138" customWidth="1"/>
    <col min="2" max="2" width="79" style="138" customWidth="1"/>
    <col min="3" max="14" width="10.5703125" style="138" customWidth="1"/>
    <col min="15" max="15" width="11.140625" style="138" customWidth="1"/>
    <col min="16" max="16" width="9.5703125" style="218" customWidth="1"/>
    <col min="17" max="17" width="11.5703125" style="218" customWidth="1"/>
    <col min="18" max="18" width="9.42578125" style="218" customWidth="1"/>
    <col min="19" max="20" width="11" style="218" customWidth="1"/>
    <col min="21" max="21" width="13" style="218" customWidth="1"/>
    <col min="22" max="26" width="11" style="218" customWidth="1"/>
    <col min="27" max="27" width="10.7109375" style="218" customWidth="1"/>
    <col min="28" max="28" width="14.85546875" style="218" customWidth="1"/>
    <col min="29" max="29" width="13.42578125" style="218" customWidth="1"/>
    <col min="30" max="16384" width="11.42578125" style="138"/>
  </cols>
  <sheetData>
    <row r="1" spans="2:34" ht="7.15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7"/>
      <c r="AE1" s="137"/>
      <c r="AF1" s="137"/>
      <c r="AG1" s="137"/>
      <c r="AH1" s="137"/>
    </row>
    <row r="2" spans="2:34" ht="17.25"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7"/>
      <c r="AE2" s="137"/>
      <c r="AF2" s="137"/>
      <c r="AG2" s="137"/>
      <c r="AH2" s="137"/>
    </row>
    <row r="3" spans="2:34" ht="13.5" customHeight="1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1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37"/>
      <c r="AE3" s="137"/>
      <c r="AF3" s="137"/>
      <c r="AG3" s="137"/>
      <c r="AH3" s="137"/>
    </row>
    <row r="4" spans="2:34" ht="19.5" customHeight="1">
      <c r="B4" s="143" t="s">
        <v>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37"/>
      <c r="AE4" s="137"/>
      <c r="AF4" s="137"/>
      <c r="AG4" s="137"/>
      <c r="AH4" s="137"/>
    </row>
    <row r="5" spans="2:34" ht="15.75" customHeight="1">
      <c r="B5" s="144" t="s">
        <v>88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37"/>
      <c r="AE5" s="137"/>
      <c r="AF5" s="137"/>
      <c r="AG5" s="137"/>
      <c r="AH5" s="137"/>
    </row>
    <row r="6" spans="2:34" ht="16.5">
      <c r="B6" s="144" t="s">
        <v>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37"/>
      <c r="AE6" s="137"/>
      <c r="AF6" s="137"/>
      <c r="AG6" s="137"/>
      <c r="AH6" s="137"/>
    </row>
    <row r="7" spans="2:34" ht="15" customHeight="1">
      <c r="B7" s="145" t="s">
        <v>4</v>
      </c>
      <c r="C7" s="146">
        <v>2021</v>
      </c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 t="s">
        <v>89</v>
      </c>
      <c r="P7" s="146">
        <v>2021</v>
      </c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9" t="s">
        <v>90</v>
      </c>
      <c r="AC7" s="149" t="s">
        <v>91</v>
      </c>
      <c r="AD7" s="137"/>
      <c r="AE7" s="137"/>
      <c r="AF7" s="137"/>
      <c r="AG7" s="137"/>
      <c r="AH7" s="137"/>
    </row>
    <row r="8" spans="2:34" ht="36.75" customHeight="1" thickBot="1">
      <c r="B8" s="150"/>
      <c r="C8" s="151" t="s">
        <v>6</v>
      </c>
      <c r="D8" s="151" t="s">
        <v>7</v>
      </c>
      <c r="E8" s="151" t="s">
        <v>8</v>
      </c>
      <c r="F8" s="151" t="s">
        <v>9</v>
      </c>
      <c r="G8" s="151" t="s">
        <v>10</v>
      </c>
      <c r="H8" s="151" t="s">
        <v>11</v>
      </c>
      <c r="I8" s="151" t="s">
        <v>12</v>
      </c>
      <c r="J8" s="151" t="s">
        <v>13</v>
      </c>
      <c r="K8" s="151" t="s">
        <v>14</v>
      </c>
      <c r="L8" s="151" t="s">
        <v>15</v>
      </c>
      <c r="M8" s="151" t="s">
        <v>16</v>
      </c>
      <c r="N8" s="151" t="s">
        <v>17</v>
      </c>
      <c r="O8" s="152"/>
      <c r="P8" s="153" t="s">
        <v>6</v>
      </c>
      <c r="Q8" s="153" t="s">
        <v>7</v>
      </c>
      <c r="R8" s="153" t="s">
        <v>8</v>
      </c>
      <c r="S8" s="153" t="s">
        <v>9</v>
      </c>
      <c r="T8" s="153" t="s">
        <v>10</v>
      </c>
      <c r="U8" s="153" t="s">
        <v>11</v>
      </c>
      <c r="V8" s="153" t="s">
        <v>12</v>
      </c>
      <c r="W8" s="153" t="s">
        <v>13</v>
      </c>
      <c r="X8" s="153" t="s">
        <v>14</v>
      </c>
      <c r="Y8" s="153" t="s">
        <v>15</v>
      </c>
      <c r="Z8" s="153" t="s">
        <v>16</v>
      </c>
      <c r="AA8" s="153" t="s">
        <v>17</v>
      </c>
      <c r="AB8" s="154"/>
      <c r="AC8" s="154"/>
      <c r="AD8" s="137"/>
      <c r="AE8" s="137"/>
      <c r="AF8" s="137"/>
      <c r="AG8" s="137"/>
      <c r="AH8" s="137"/>
    </row>
    <row r="9" spans="2:34" ht="18" customHeight="1" thickTop="1">
      <c r="B9" s="155" t="s">
        <v>20</v>
      </c>
      <c r="C9" s="156">
        <f t="shared" ref="C9:AB9" si="0">+C10+C49+C57</f>
        <v>48049.8</v>
      </c>
      <c r="D9" s="156">
        <f t="shared" si="0"/>
        <v>42273.200000000004</v>
      </c>
      <c r="E9" s="156">
        <f t="shared" si="0"/>
        <v>41046.300000000003</v>
      </c>
      <c r="F9" s="156">
        <f t="shared" si="0"/>
        <v>68797.399999999994</v>
      </c>
      <c r="G9" s="156">
        <f t="shared" si="0"/>
        <v>48715.3</v>
      </c>
      <c r="H9" s="156">
        <f t="shared" si="0"/>
        <v>50061.2</v>
      </c>
      <c r="I9" s="156">
        <f t="shared" si="0"/>
        <v>59668.600000000006</v>
      </c>
      <c r="J9" s="156">
        <f t="shared" si="0"/>
        <v>49300.2</v>
      </c>
      <c r="K9" s="156">
        <f t="shared" si="0"/>
        <v>46613.299999999996</v>
      </c>
      <c r="L9" s="156">
        <f t="shared" si="0"/>
        <v>52303.200000000004</v>
      </c>
      <c r="M9" s="156">
        <f t="shared" si="0"/>
        <v>50384.2</v>
      </c>
      <c r="N9" s="156">
        <f t="shared" si="0"/>
        <v>50240.4</v>
      </c>
      <c r="O9" s="156">
        <f t="shared" si="0"/>
        <v>607453.09999999986</v>
      </c>
      <c r="P9" s="157">
        <f t="shared" si="0"/>
        <v>48049.80686176</v>
      </c>
      <c r="Q9" s="157">
        <f t="shared" si="0"/>
        <v>42273.23051537</v>
      </c>
      <c r="R9" s="157">
        <f t="shared" si="0"/>
        <v>41046.279106139998</v>
      </c>
      <c r="S9" s="157">
        <f t="shared" si="0"/>
        <v>68797.333317960001</v>
      </c>
      <c r="T9" s="157">
        <f t="shared" si="0"/>
        <v>48715.291329210013</v>
      </c>
      <c r="U9" s="157">
        <f t="shared" si="0"/>
        <v>50061.164225460001</v>
      </c>
      <c r="V9" s="157">
        <f t="shared" si="0"/>
        <v>59668.930738379997</v>
      </c>
      <c r="W9" s="157">
        <f t="shared" si="0"/>
        <v>49300.236063049997</v>
      </c>
      <c r="X9" s="157">
        <f t="shared" si="0"/>
        <v>46592.409955119998</v>
      </c>
      <c r="Y9" s="157">
        <f t="shared" si="0"/>
        <v>52218.125021179832</v>
      </c>
      <c r="Z9" s="157">
        <f t="shared" si="0"/>
        <v>48522.601365225331</v>
      </c>
      <c r="AA9" s="157">
        <f t="shared" si="0"/>
        <v>46309.091717076641</v>
      </c>
      <c r="AB9" s="158">
        <f t="shared" si="0"/>
        <v>601554.5002159318</v>
      </c>
      <c r="AC9" s="158">
        <f t="shared" ref="AC9:AC51" si="1">+O9/AB9*100</f>
        <v>100.98055949742721</v>
      </c>
      <c r="AD9" s="137"/>
      <c r="AE9" s="137"/>
      <c r="AF9" s="137"/>
      <c r="AG9" s="137"/>
      <c r="AH9" s="137"/>
    </row>
    <row r="10" spans="2:34" ht="18" customHeight="1">
      <c r="B10" s="159" t="s">
        <v>21</v>
      </c>
      <c r="C10" s="160">
        <f t="shared" ref="C10:AB10" si="2">+C11+C16+C26+C44+C47+C48</f>
        <v>46786.3</v>
      </c>
      <c r="D10" s="160">
        <f t="shared" si="2"/>
        <v>41336.400000000001</v>
      </c>
      <c r="E10" s="160">
        <f t="shared" si="2"/>
        <v>39996.400000000001</v>
      </c>
      <c r="F10" s="160">
        <f t="shared" si="2"/>
        <v>67566.2</v>
      </c>
      <c r="G10" s="160">
        <f t="shared" si="2"/>
        <v>47571.4</v>
      </c>
      <c r="H10" s="160">
        <f t="shared" si="2"/>
        <v>43571.199999999997</v>
      </c>
      <c r="I10" s="160">
        <f t="shared" si="2"/>
        <v>58325.700000000004</v>
      </c>
      <c r="J10" s="160">
        <f t="shared" si="2"/>
        <v>48167.599999999991</v>
      </c>
      <c r="K10" s="160">
        <f t="shared" si="2"/>
        <v>45391.899999999994</v>
      </c>
      <c r="L10" s="160">
        <f t="shared" si="2"/>
        <v>51265.8</v>
      </c>
      <c r="M10" s="160">
        <f t="shared" si="2"/>
        <v>49229.599999999999</v>
      </c>
      <c r="N10" s="160">
        <f t="shared" si="2"/>
        <v>48817.599999999999</v>
      </c>
      <c r="O10" s="160">
        <f t="shared" si="2"/>
        <v>588026.09999999986</v>
      </c>
      <c r="P10" s="161">
        <f t="shared" si="2"/>
        <v>46786.228817529998</v>
      </c>
      <c r="Q10" s="161">
        <f t="shared" si="2"/>
        <v>41336.474080860004</v>
      </c>
      <c r="R10" s="161">
        <f t="shared" si="2"/>
        <v>39996.399438159999</v>
      </c>
      <c r="S10" s="161">
        <f t="shared" si="2"/>
        <v>67566.199604859998</v>
      </c>
      <c r="T10" s="161">
        <f t="shared" si="2"/>
        <v>47571.349118480008</v>
      </c>
      <c r="U10" s="161">
        <f t="shared" si="2"/>
        <v>43571.175929769997</v>
      </c>
      <c r="V10" s="161">
        <f t="shared" si="2"/>
        <v>58326.038813759995</v>
      </c>
      <c r="W10" s="161">
        <f t="shared" si="2"/>
        <v>48167.62311619</v>
      </c>
      <c r="X10" s="161">
        <f t="shared" si="2"/>
        <v>45371.03530774</v>
      </c>
      <c r="Y10" s="161">
        <f t="shared" si="2"/>
        <v>51180.936476444404</v>
      </c>
      <c r="Z10" s="161">
        <f t="shared" si="2"/>
        <v>47418.039128865799</v>
      </c>
      <c r="AA10" s="161">
        <f t="shared" si="2"/>
        <v>45167.472201237899</v>
      </c>
      <c r="AB10" s="162">
        <f t="shared" si="2"/>
        <v>582458.972033898</v>
      </c>
      <c r="AC10" s="163">
        <f t="shared" si="1"/>
        <v>100.95579744383744</v>
      </c>
      <c r="AD10" s="137"/>
      <c r="AE10" s="137"/>
      <c r="AF10" s="137"/>
      <c r="AG10" s="137"/>
      <c r="AH10" s="137"/>
    </row>
    <row r="11" spans="2:34" ht="18" customHeight="1">
      <c r="B11" s="159" t="s">
        <v>22</v>
      </c>
      <c r="C11" s="164">
        <f t="shared" ref="C11:G11" si="3">SUM(C12:C15)</f>
        <v>21803.3</v>
      </c>
      <c r="D11" s="164">
        <f t="shared" si="3"/>
        <v>19465.5</v>
      </c>
      <c r="E11" s="164">
        <f t="shared" si="3"/>
        <v>15179.8</v>
      </c>
      <c r="F11" s="164">
        <f t="shared" si="3"/>
        <v>39847.899999999994</v>
      </c>
      <c r="G11" s="164">
        <f t="shared" si="3"/>
        <v>22506.3</v>
      </c>
      <c r="H11" s="164">
        <f t="shared" ref="H11:AB11" si="4">SUM(H12:H15)</f>
        <v>18611.899999999998</v>
      </c>
      <c r="I11" s="164">
        <f t="shared" si="4"/>
        <v>29516.699999999997</v>
      </c>
      <c r="J11" s="164">
        <f t="shared" si="4"/>
        <v>21687.899999999998</v>
      </c>
      <c r="K11" s="164">
        <f t="shared" si="4"/>
        <v>16559.400000000001</v>
      </c>
      <c r="L11" s="164">
        <f t="shared" si="4"/>
        <v>20425</v>
      </c>
      <c r="M11" s="164">
        <f t="shared" si="4"/>
        <v>21737.199999999997</v>
      </c>
      <c r="N11" s="164">
        <f t="shared" si="4"/>
        <v>17290.399999999998</v>
      </c>
      <c r="O11" s="165">
        <f t="shared" si="4"/>
        <v>264631.29999999993</v>
      </c>
      <c r="P11" s="166">
        <f t="shared" si="4"/>
        <v>21803.295218670002</v>
      </c>
      <c r="Q11" s="166">
        <f t="shared" si="4"/>
        <v>19465.50665843</v>
      </c>
      <c r="R11" s="166">
        <f t="shared" si="4"/>
        <v>15179.775493489999</v>
      </c>
      <c r="S11" s="166">
        <f t="shared" si="4"/>
        <v>39847.87386526999</v>
      </c>
      <c r="T11" s="166">
        <f t="shared" si="4"/>
        <v>22506.318892540006</v>
      </c>
      <c r="U11" s="166">
        <f t="shared" si="4"/>
        <v>18611.868295949997</v>
      </c>
      <c r="V11" s="166">
        <f t="shared" si="4"/>
        <v>29516.676456469999</v>
      </c>
      <c r="W11" s="166">
        <f t="shared" si="4"/>
        <v>21687.91165586</v>
      </c>
      <c r="X11" s="166">
        <f t="shared" si="4"/>
        <v>16559.38110816</v>
      </c>
      <c r="Y11" s="166">
        <f t="shared" si="4"/>
        <v>20403.722466960826</v>
      </c>
      <c r="Z11" s="166">
        <f t="shared" si="4"/>
        <v>19905.061610207813</v>
      </c>
      <c r="AA11" s="166">
        <f t="shared" si="4"/>
        <v>15747.81298398236</v>
      </c>
      <c r="AB11" s="162">
        <f t="shared" si="4"/>
        <v>261235.20470599097</v>
      </c>
      <c r="AC11" s="163">
        <f t="shared" si="1"/>
        <v>101.30001440572724</v>
      </c>
      <c r="AD11" s="137"/>
      <c r="AE11" s="137"/>
      <c r="AF11" s="137"/>
      <c r="AG11" s="137"/>
      <c r="AH11" s="137"/>
    </row>
    <row r="12" spans="2:34" ht="18" customHeight="1">
      <c r="B12" s="167" t="s">
        <v>23</v>
      </c>
      <c r="C12" s="168">
        <f>+[2]DGII!P12</f>
        <v>6347.1</v>
      </c>
      <c r="D12" s="168">
        <f>+[2]DGII!Q12</f>
        <v>5866.4</v>
      </c>
      <c r="E12" s="168">
        <f>+[2]DGII!R12</f>
        <v>6287.3</v>
      </c>
      <c r="F12" s="168">
        <f>+[2]DGII!S12</f>
        <v>5482.9</v>
      </c>
      <c r="G12" s="168">
        <f>+[2]DGII!T12</f>
        <v>6263.3</v>
      </c>
      <c r="H12" s="168">
        <f>+[2]DGII!U12</f>
        <v>5392</v>
      </c>
      <c r="I12" s="168">
        <f>+[2]DGII!V12</f>
        <v>5315.5</v>
      </c>
      <c r="J12" s="168">
        <f>+[2]DGII!W12</f>
        <v>5631.3</v>
      </c>
      <c r="K12" s="168">
        <f>+[2]DGII!X12</f>
        <v>5465.1</v>
      </c>
      <c r="L12" s="168">
        <f>+[2]DGII!Y12</f>
        <v>5051.3</v>
      </c>
      <c r="M12" s="168">
        <f>+[2]DGII!Z12</f>
        <v>5656.9</v>
      </c>
      <c r="N12" s="168">
        <f>+[2]DGII!AA12</f>
        <v>6266.7</v>
      </c>
      <c r="O12" s="169">
        <f>SUM(C12:N12)</f>
        <v>69025.8</v>
      </c>
      <c r="P12" s="170">
        <v>6347.1128511999996</v>
      </c>
      <c r="Q12" s="170">
        <v>5866.3626048899996</v>
      </c>
      <c r="R12" s="170">
        <v>6287.2843015499993</v>
      </c>
      <c r="S12" s="170">
        <v>5482.9450784000001</v>
      </c>
      <c r="T12" s="170">
        <v>6263.2876618800019</v>
      </c>
      <c r="U12" s="170">
        <v>5391.9725296399993</v>
      </c>
      <c r="V12" s="170">
        <v>5315.4983303600002</v>
      </c>
      <c r="W12" s="170">
        <v>5631.2730240700002</v>
      </c>
      <c r="X12" s="170">
        <v>5465.0423043800001</v>
      </c>
      <c r="Y12" s="170">
        <v>5044.6176071599984</v>
      </c>
      <c r="Z12" s="170">
        <v>5097.3075056266061</v>
      </c>
      <c r="AA12" s="170">
        <v>5413.1218623163977</v>
      </c>
      <c r="AB12" s="171">
        <f>SUM(P12:AA12)</f>
        <v>67605.825661473005</v>
      </c>
      <c r="AC12" s="172">
        <f t="shared" si="1"/>
        <v>102.10037274840384</v>
      </c>
      <c r="AD12" s="137"/>
      <c r="AE12" s="137"/>
      <c r="AF12" s="137"/>
      <c r="AG12" s="137"/>
      <c r="AH12" s="137"/>
    </row>
    <row r="13" spans="2:34" ht="18" customHeight="1">
      <c r="B13" s="167" t="s">
        <v>24</v>
      </c>
      <c r="C13" s="168">
        <f>+[2]DGII!P13</f>
        <v>11336.3</v>
      </c>
      <c r="D13" s="168">
        <f>+[2]DGII!Q13</f>
        <v>11432.6</v>
      </c>
      <c r="E13" s="168">
        <f>+[2]DGII!R13</f>
        <v>6592.9</v>
      </c>
      <c r="F13" s="168">
        <f>+[2]DGII!S13</f>
        <v>30794.799999999999</v>
      </c>
      <c r="G13" s="168">
        <f>+[2]DGII!T13</f>
        <v>12656.5</v>
      </c>
      <c r="H13" s="168">
        <f>+[2]DGII!U13</f>
        <v>9294.6</v>
      </c>
      <c r="I13" s="168">
        <f>+[2]DGII!V13</f>
        <v>19286.7</v>
      </c>
      <c r="J13" s="168">
        <f>+[2]DGII!W13</f>
        <v>12063.2</v>
      </c>
      <c r="K13" s="168">
        <f>+[2]DGII!X13</f>
        <v>7034.6</v>
      </c>
      <c r="L13" s="168">
        <f>+[2]DGII!Y13</f>
        <v>11562.4</v>
      </c>
      <c r="M13" s="168">
        <f>+[2]DGII!Z13</f>
        <v>11648.4</v>
      </c>
      <c r="N13" s="168">
        <f>+[2]DGII!AA13</f>
        <v>7171.8</v>
      </c>
      <c r="O13" s="169">
        <f>SUM(C13:N13)</f>
        <v>150874.79999999999</v>
      </c>
      <c r="P13" s="170">
        <v>11336.3035605</v>
      </c>
      <c r="Q13" s="170">
        <v>11432.641202000001</v>
      </c>
      <c r="R13" s="170">
        <v>6592.9153832799993</v>
      </c>
      <c r="S13" s="170">
        <v>30794.779859259997</v>
      </c>
      <c r="T13" s="170">
        <v>12656.456592500002</v>
      </c>
      <c r="U13" s="170">
        <v>9294.6158991999982</v>
      </c>
      <c r="V13" s="170">
        <v>19286.68658867</v>
      </c>
      <c r="W13" s="170">
        <v>12063.251537689999</v>
      </c>
      <c r="X13" s="170">
        <v>7034.6097063999987</v>
      </c>
      <c r="Y13" s="170">
        <v>11556.178407730826</v>
      </c>
      <c r="Z13" s="170">
        <v>11459.058793983544</v>
      </c>
      <c r="AA13" s="170">
        <v>6625.8151261800276</v>
      </c>
      <c r="AB13" s="171">
        <f>SUM(P13:AA13)</f>
        <v>150133.31265739439</v>
      </c>
      <c r="AC13" s="172">
        <f t="shared" si="1"/>
        <v>100.49388595341107</v>
      </c>
      <c r="AD13" s="137"/>
      <c r="AE13" s="137"/>
      <c r="AF13" s="137"/>
      <c r="AG13" s="137"/>
      <c r="AH13" s="137"/>
    </row>
    <row r="14" spans="2:34" ht="18" customHeight="1">
      <c r="B14" s="167" t="s">
        <v>25</v>
      </c>
      <c r="C14" s="168">
        <f>+[2]DGII!P14</f>
        <v>4044.1</v>
      </c>
      <c r="D14" s="168">
        <f>+[2]DGII!Q14</f>
        <v>2100.1999999999998</v>
      </c>
      <c r="E14" s="168">
        <f>+[2]DGII!R14</f>
        <v>2215.3000000000002</v>
      </c>
      <c r="F14" s="168">
        <f>+[2]DGII!S14</f>
        <v>3480.7</v>
      </c>
      <c r="G14" s="168">
        <f>+[2]DGII!T14</f>
        <v>3462.7</v>
      </c>
      <c r="H14" s="168">
        <f>+[2]DGII!U14</f>
        <v>3799.2</v>
      </c>
      <c r="I14" s="168">
        <f>+[2]DGII!V14</f>
        <v>4774.3999999999996</v>
      </c>
      <c r="J14" s="168">
        <f>+[2]DGII!W14</f>
        <v>3831.8</v>
      </c>
      <c r="K14" s="168">
        <f>+[2]DGII!X14</f>
        <v>3921.2</v>
      </c>
      <c r="L14" s="168">
        <f>+[2]DGII!Y14</f>
        <v>3683.3</v>
      </c>
      <c r="M14" s="168">
        <f>+[2]DGII!Z14</f>
        <v>4314.3999999999996</v>
      </c>
      <c r="N14" s="168">
        <f>+[2]DGII!AA14</f>
        <v>3733.8</v>
      </c>
      <c r="O14" s="169">
        <f>SUM(C14:N14)</f>
        <v>43361.100000000006</v>
      </c>
      <c r="P14" s="170">
        <v>4044.1266923099997</v>
      </c>
      <c r="Q14" s="170">
        <v>2100.19217716</v>
      </c>
      <c r="R14" s="170">
        <v>2215.3356439699996</v>
      </c>
      <c r="S14" s="170">
        <v>3480.6476711599998</v>
      </c>
      <c r="T14" s="170">
        <v>3462.7347227000005</v>
      </c>
      <c r="U14" s="170">
        <v>3799.2270882299995</v>
      </c>
      <c r="V14" s="170">
        <v>4774.3817842899998</v>
      </c>
      <c r="W14" s="170">
        <v>3831.78309537</v>
      </c>
      <c r="X14" s="170">
        <v>3921.2086085300002</v>
      </c>
      <c r="Y14" s="170">
        <v>3675.7465615899996</v>
      </c>
      <c r="Z14" s="170">
        <v>3242.1521325014537</v>
      </c>
      <c r="AA14" s="170">
        <v>3577.6609204587639</v>
      </c>
      <c r="AB14" s="171">
        <f>SUM(P14:AA14)</f>
        <v>42125.197098270219</v>
      </c>
      <c r="AC14" s="172">
        <f t="shared" si="1"/>
        <v>102.9338804014297</v>
      </c>
      <c r="AD14" s="137"/>
      <c r="AE14" s="137"/>
      <c r="AF14" s="137"/>
      <c r="AG14" s="137"/>
      <c r="AH14" s="137"/>
    </row>
    <row r="15" spans="2:34" ht="18" customHeight="1">
      <c r="B15" s="167" t="s">
        <v>26</v>
      </c>
      <c r="C15" s="168">
        <f>+[2]DGII!P15</f>
        <v>75.8</v>
      </c>
      <c r="D15" s="168">
        <f>+[2]DGII!Q15</f>
        <v>66.3</v>
      </c>
      <c r="E15" s="168">
        <f>+[2]DGII!R15</f>
        <v>84.3</v>
      </c>
      <c r="F15" s="168">
        <f>+[2]DGII!S15</f>
        <v>89.5</v>
      </c>
      <c r="G15" s="168">
        <f>+[2]DGII!T15</f>
        <v>123.8</v>
      </c>
      <c r="H15" s="168">
        <f>+[2]DGII!U15</f>
        <v>126.1</v>
      </c>
      <c r="I15" s="168">
        <f>+[2]DGII!V15</f>
        <v>140.1</v>
      </c>
      <c r="J15" s="168">
        <f>+[2]DGII!W15</f>
        <v>161.6</v>
      </c>
      <c r="K15" s="168">
        <f>+[2]DGII!X15</f>
        <v>138.5</v>
      </c>
      <c r="L15" s="168">
        <f>+[2]DGII!Y15</f>
        <v>128</v>
      </c>
      <c r="M15" s="168">
        <f>+[2]DGII!Z15</f>
        <v>117.5</v>
      </c>
      <c r="N15" s="168">
        <f>+[2]DGII!AA15</f>
        <v>118.1</v>
      </c>
      <c r="O15" s="169">
        <f>SUM(C15:N15)</f>
        <v>1369.6</v>
      </c>
      <c r="P15" s="170">
        <v>75.752114659999989</v>
      </c>
      <c r="Q15" s="170">
        <v>66.310674380000009</v>
      </c>
      <c r="R15" s="170">
        <v>84.24016469</v>
      </c>
      <c r="S15" s="170">
        <v>89.50125645</v>
      </c>
      <c r="T15" s="170">
        <v>123.83991546000001</v>
      </c>
      <c r="U15" s="170">
        <v>126.05277887999999</v>
      </c>
      <c r="V15" s="170">
        <v>140.10975315000002</v>
      </c>
      <c r="W15" s="170">
        <v>161.60399873000003</v>
      </c>
      <c r="X15" s="170">
        <v>138.52048884999999</v>
      </c>
      <c r="Y15" s="170">
        <v>127.17989047999998</v>
      </c>
      <c r="Z15" s="170">
        <v>106.54317809620972</v>
      </c>
      <c r="AA15" s="170">
        <v>131.215075027171</v>
      </c>
      <c r="AB15" s="171">
        <f>SUM(P15:AA15)</f>
        <v>1370.8692888533808</v>
      </c>
      <c r="AC15" s="172">
        <f t="shared" si="1"/>
        <v>99.907409928597744</v>
      </c>
      <c r="AD15" s="137"/>
      <c r="AE15" s="137"/>
      <c r="AF15" s="137"/>
      <c r="AG15" s="137"/>
      <c r="AH15" s="137"/>
    </row>
    <row r="16" spans="2:34" ht="18" customHeight="1">
      <c r="B16" s="159" t="s">
        <v>27</v>
      </c>
      <c r="C16" s="160">
        <f t="shared" ref="C16:AB16" si="5">+C17+C25</f>
        <v>1866.6999999999998</v>
      </c>
      <c r="D16" s="160">
        <f t="shared" si="5"/>
        <v>2499.3999999999996</v>
      </c>
      <c r="E16" s="160">
        <f t="shared" si="5"/>
        <v>3880</v>
      </c>
      <c r="F16" s="160">
        <f t="shared" si="5"/>
        <v>5507.5</v>
      </c>
      <c r="G16" s="160">
        <f t="shared" si="5"/>
        <v>3245.7</v>
      </c>
      <c r="H16" s="160">
        <f t="shared" si="5"/>
        <v>3207.6</v>
      </c>
      <c r="I16" s="160">
        <f t="shared" si="5"/>
        <v>4944.9000000000015</v>
      </c>
      <c r="J16" s="160">
        <f t="shared" si="5"/>
        <v>3114.9999999999995</v>
      </c>
      <c r="K16" s="160">
        <f t="shared" si="5"/>
        <v>4107.6000000000004</v>
      </c>
      <c r="L16" s="160">
        <f t="shared" si="5"/>
        <v>7235.2000000000007</v>
      </c>
      <c r="M16" s="160">
        <f t="shared" si="5"/>
        <v>3762.4</v>
      </c>
      <c r="N16" s="160">
        <f t="shared" si="5"/>
        <v>4276.2</v>
      </c>
      <c r="O16" s="173">
        <f t="shared" si="5"/>
        <v>47648.200000000004</v>
      </c>
      <c r="P16" s="161">
        <f t="shared" si="5"/>
        <v>1866.6670801699997</v>
      </c>
      <c r="Q16" s="161">
        <f t="shared" si="5"/>
        <v>2499.3826279599998</v>
      </c>
      <c r="R16" s="161">
        <f t="shared" si="5"/>
        <v>3879.9797759799999</v>
      </c>
      <c r="S16" s="161">
        <f t="shared" si="5"/>
        <v>5507.4798637599997</v>
      </c>
      <c r="T16" s="161">
        <f t="shared" si="5"/>
        <v>3245.7508292199996</v>
      </c>
      <c r="U16" s="161">
        <f t="shared" si="5"/>
        <v>3207.5852462400003</v>
      </c>
      <c r="V16" s="161">
        <f t="shared" si="5"/>
        <v>4944.8806561599995</v>
      </c>
      <c r="W16" s="161">
        <f t="shared" si="5"/>
        <v>3115.0167307199999</v>
      </c>
      <c r="X16" s="161">
        <f t="shared" si="5"/>
        <v>4106.8805331900003</v>
      </c>
      <c r="Y16" s="161">
        <f t="shared" si="5"/>
        <v>7232.0761181600001</v>
      </c>
      <c r="Z16" s="161">
        <f t="shared" si="5"/>
        <v>3403.7685723640161</v>
      </c>
      <c r="AA16" s="161">
        <f t="shared" si="5"/>
        <v>3585.6794893818765</v>
      </c>
      <c r="AB16" s="162">
        <f t="shared" si="5"/>
        <v>46595.147523305888</v>
      </c>
      <c r="AC16" s="163">
        <f t="shared" si="1"/>
        <v>102.26000459847755</v>
      </c>
      <c r="AD16" s="137"/>
      <c r="AE16" s="137"/>
      <c r="AF16" s="137"/>
      <c r="AG16" s="137"/>
      <c r="AH16" s="137"/>
    </row>
    <row r="17" spans="2:34" ht="18" customHeight="1">
      <c r="B17" s="174" t="s">
        <v>28</v>
      </c>
      <c r="C17" s="160">
        <f t="shared" ref="C17:AB17" si="6">SUM(C18:C24)</f>
        <v>1810.6</v>
      </c>
      <c r="D17" s="160">
        <f t="shared" si="6"/>
        <v>2419.1999999999998</v>
      </c>
      <c r="E17" s="160">
        <f t="shared" si="6"/>
        <v>3785.6</v>
      </c>
      <c r="F17" s="160">
        <f t="shared" si="6"/>
        <v>5414.2</v>
      </c>
      <c r="G17" s="160">
        <f t="shared" si="6"/>
        <v>3113.5</v>
      </c>
      <c r="H17" s="160">
        <f t="shared" si="6"/>
        <v>3065.7</v>
      </c>
      <c r="I17" s="160">
        <f t="shared" si="6"/>
        <v>4736.8000000000011</v>
      </c>
      <c r="J17" s="160">
        <f t="shared" si="6"/>
        <v>2936.7999999999997</v>
      </c>
      <c r="K17" s="160">
        <f t="shared" si="6"/>
        <v>3887.7000000000003</v>
      </c>
      <c r="L17" s="160">
        <f t="shared" si="6"/>
        <v>7062.6</v>
      </c>
      <c r="M17" s="160">
        <f t="shared" si="6"/>
        <v>3525.1</v>
      </c>
      <c r="N17" s="160">
        <f t="shared" si="6"/>
        <v>4040.7</v>
      </c>
      <c r="O17" s="173">
        <f t="shared" si="6"/>
        <v>45798.500000000007</v>
      </c>
      <c r="P17" s="161">
        <f t="shared" si="6"/>
        <v>1810.5348319999998</v>
      </c>
      <c r="Q17" s="161">
        <f t="shared" si="6"/>
        <v>2419.1474168999998</v>
      </c>
      <c r="R17" s="161">
        <f t="shared" si="6"/>
        <v>3785.5434453799999</v>
      </c>
      <c r="S17" s="161">
        <f t="shared" si="6"/>
        <v>5414.1423577199994</v>
      </c>
      <c r="T17" s="161">
        <f t="shared" si="6"/>
        <v>3113.5519145099997</v>
      </c>
      <c r="U17" s="161">
        <f t="shared" si="6"/>
        <v>3065.6598858900002</v>
      </c>
      <c r="V17" s="161">
        <f t="shared" si="6"/>
        <v>4736.84081135</v>
      </c>
      <c r="W17" s="161">
        <f t="shared" si="6"/>
        <v>2936.7570662600001</v>
      </c>
      <c r="X17" s="161">
        <f t="shared" si="6"/>
        <v>3887.0206826899998</v>
      </c>
      <c r="Y17" s="161">
        <f t="shared" si="6"/>
        <v>7059.9314629500004</v>
      </c>
      <c r="Z17" s="161">
        <f t="shared" si="6"/>
        <v>3251.764286544626</v>
      </c>
      <c r="AA17" s="161">
        <f t="shared" si="6"/>
        <v>3376.3282157756107</v>
      </c>
      <c r="AB17" s="162">
        <f t="shared" si="6"/>
        <v>44857.222377970233</v>
      </c>
      <c r="AC17" s="163">
        <f t="shared" si="1"/>
        <v>102.09838588332221</v>
      </c>
      <c r="AD17" s="137"/>
      <c r="AE17" s="137"/>
      <c r="AF17" s="137"/>
      <c r="AG17" s="137"/>
      <c r="AH17" s="137"/>
    </row>
    <row r="18" spans="2:34" ht="18" customHeight="1">
      <c r="B18" s="175" t="s">
        <v>29</v>
      </c>
      <c r="C18" s="176">
        <f>+[2]DGII!P18</f>
        <v>116.3</v>
      </c>
      <c r="D18" s="176">
        <f>+[2]DGII!Q18</f>
        <v>270.7</v>
      </c>
      <c r="E18" s="176">
        <f>+[2]DGII!R18</f>
        <v>1198.3</v>
      </c>
      <c r="F18" s="176">
        <f>+[2]DGII!S18</f>
        <v>237.5</v>
      </c>
      <c r="G18" s="176">
        <f>+[2]DGII!T18</f>
        <v>227.3</v>
      </c>
      <c r="H18" s="176">
        <f>+[2]DGII!U18</f>
        <v>187.8</v>
      </c>
      <c r="I18" s="176">
        <f>+[2]DGII!V18</f>
        <v>268.7</v>
      </c>
      <c r="J18" s="176">
        <f>+[2]DGII!W18</f>
        <v>256.10000000000002</v>
      </c>
      <c r="K18" s="176">
        <f>+[2]DGII!X18</f>
        <v>1006.8</v>
      </c>
      <c r="L18" s="176">
        <f>+[2]DGII!Y18</f>
        <v>149.19999999999999</v>
      </c>
      <c r="M18" s="176">
        <f>+[2]DGII!Z18</f>
        <v>134.6</v>
      </c>
      <c r="N18" s="176">
        <f>+[2]DGII!AA18</f>
        <v>117.4</v>
      </c>
      <c r="O18" s="169">
        <f t="shared" ref="O18:O25" si="7">SUM(C18:N18)</f>
        <v>4170.7</v>
      </c>
      <c r="P18" s="177">
        <v>116.31185079000001</v>
      </c>
      <c r="Q18" s="177">
        <v>270.72805552</v>
      </c>
      <c r="R18" s="177">
        <v>1198.2890791500001</v>
      </c>
      <c r="S18" s="177">
        <v>237.49997847999998</v>
      </c>
      <c r="T18" s="177">
        <v>227.27861847999998</v>
      </c>
      <c r="U18" s="177">
        <v>187.75361087000002</v>
      </c>
      <c r="V18" s="177">
        <v>268.73201127999999</v>
      </c>
      <c r="W18" s="177">
        <v>256.06991826000001</v>
      </c>
      <c r="X18" s="177">
        <v>1006.144821</v>
      </c>
      <c r="Y18" s="177">
        <v>148.70990224000002</v>
      </c>
      <c r="Z18" s="177">
        <v>367.42127364957054</v>
      </c>
      <c r="AA18" s="177">
        <v>319.00225480791232</v>
      </c>
      <c r="AB18" s="171">
        <f t="shared" ref="AB18:AB25" si="8">SUM(P18:AA18)</f>
        <v>4603.9413745274824</v>
      </c>
      <c r="AC18" s="172">
        <f t="shared" si="1"/>
        <v>90.589772126020009</v>
      </c>
      <c r="AD18" s="137"/>
      <c r="AE18" s="137"/>
      <c r="AF18" s="137"/>
      <c r="AG18" s="137"/>
      <c r="AH18" s="137"/>
    </row>
    <row r="19" spans="2:34" ht="18" customHeight="1">
      <c r="B19" s="175" t="s">
        <v>30</v>
      </c>
      <c r="C19" s="176">
        <f>+[2]DGII!P19</f>
        <v>248.2</v>
      </c>
      <c r="D19" s="176">
        <f>+[2]DGII!Q19</f>
        <v>181.9</v>
      </c>
      <c r="E19" s="176">
        <f>+[2]DGII!R19</f>
        <v>264.8</v>
      </c>
      <c r="F19" s="176">
        <f>+[2]DGII!S19</f>
        <v>2740.6</v>
      </c>
      <c r="G19" s="176">
        <f>+[2]DGII!T19</f>
        <v>413</v>
      </c>
      <c r="H19" s="176">
        <f>+[2]DGII!U19</f>
        <v>393.7</v>
      </c>
      <c r="I19" s="176">
        <f>+[2]DGII!V19</f>
        <v>658.6</v>
      </c>
      <c r="J19" s="176">
        <f>+[2]DGII!W19</f>
        <v>238.5</v>
      </c>
      <c r="K19" s="176">
        <f>+[2]DGII!X19</f>
        <v>198.4</v>
      </c>
      <c r="L19" s="176">
        <f>+[2]DGII!Y19</f>
        <v>2562.6</v>
      </c>
      <c r="M19" s="176">
        <f>+[2]DGII!Z19</f>
        <v>288</v>
      </c>
      <c r="N19" s="176">
        <f>+[2]DGII!AA19</f>
        <v>207.4</v>
      </c>
      <c r="O19" s="169">
        <f t="shared" si="7"/>
        <v>8395.6999999999989</v>
      </c>
      <c r="P19" s="177">
        <v>248.23782894999999</v>
      </c>
      <c r="Q19" s="177">
        <v>181.90767678</v>
      </c>
      <c r="R19" s="177">
        <v>264.81451371999998</v>
      </c>
      <c r="S19" s="177">
        <v>2740.5932436999997</v>
      </c>
      <c r="T19" s="177">
        <v>412.99001333000001</v>
      </c>
      <c r="U19" s="177">
        <v>393.66853749000001</v>
      </c>
      <c r="V19" s="177">
        <v>658.62127119000002</v>
      </c>
      <c r="W19" s="177">
        <v>238.46067571</v>
      </c>
      <c r="X19" s="177">
        <v>198.42893494</v>
      </c>
      <c r="Y19" s="177">
        <v>2560.0074396100003</v>
      </c>
      <c r="Z19" s="177">
        <v>343.0598643658227</v>
      </c>
      <c r="AA19" s="177">
        <v>271.80033132989195</v>
      </c>
      <c r="AB19" s="171">
        <f t="shared" si="8"/>
        <v>8512.5903311157144</v>
      </c>
      <c r="AC19" s="172">
        <f t="shared" si="1"/>
        <v>98.626853559621551</v>
      </c>
      <c r="AD19" s="137"/>
      <c r="AE19" s="137"/>
      <c r="AF19" s="137"/>
      <c r="AG19" s="137"/>
      <c r="AH19" s="137"/>
    </row>
    <row r="20" spans="2:34" ht="18" customHeight="1">
      <c r="B20" s="175" t="s">
        <v>31</v>
      </c>
      <c r="C20" s="176">
        <f>+[2]DGII!P20</f>
        <v>515.29999999999995</v>
      </c>
      <c r="D20" s="176">
        <f>+[2]DGII!Q20</f>
        <v>901.1</v>
      </c>
      <c r="E20" s="176">
        <f>+[2]DGII!R20</f>
        <v>1133.2</v>
      </c>
      <c r="F20" s="176">
        <f>+[2]DGII!S20</f>
        <v>1096.5999999999999</v>
      </c>
      <c r="G20" s="176">
        <f>+[2]DGII!T20</f>
        <v>1191.3</v>
      </c>
      <c r="H20" s="176">
        <f>+[2]DGII!U20</f>
        <v>1343.4</v>
      </c>
      <c r="I20" s="176">
        <f>+[2]DGII!V20</f>
        <v>2367.8000000000002</v>
      </c>
      <c r="J20" s="176">
        <f>+[2]DGII!W20</f>
        <v>1219</v>
      </c>
      <c r="K20" s="176">
        <f>+[2]DGII!X20</f>
        <v>1427.7</v>
      </c>
      <c r="L20" s="176">
        <f>+[2]DGII!Y20</f>
        <v>2822.9</v>
      </c>
      <c r="M20" s="176">
        <f>+[2]DGII!Z20</f>
        <v>1701.8</v>
      </c>
      <c r="N20" s="176">
        <f>+[2]DGII!AA20</f>
        <v>1347.8</v>
      </c>
      <c r="O20" s="169">
        <f t="shared" si="7"/>
        <v>17067.900000000001</v>
      </c>
      <c r="P20" s="177">
        <v>515.29404636000004</v>
      </c>
      <c r="Q20" s="177">
        <v>901.07859066999993</v>
      </c>
      <c r="R20" s="177">
        <v>1133.14379519</v>
      </c>
      <c r="S20" s="177">
        <v>1096.59747242</v>
      </c>
      <c r="T20" s="177">
        <v>1191.32931117</v>
      </c>
      <c r="U20" s="177">
        <v>1343.36911506</v>
      </c>
      <c r="V20" s="177">
        <v>2367.7890444099999</v>
      </c>
      <c r="W20" s="177">
        <v>1218.96743653</v>
      </c>
      <c r="X20" s="177">
        <v>1427.6514452599999</v>
      </c>
      <c r="Y20" s="177">
        <v>2822.2134051999997</v>
      </c>
      <c r="Z20" s="177">
        <v>1296.1425000118707</v>
      </c>
      <c r="AA20" s="177">
        <v>1455.9803659885749</v>
      </c>
      <c r="AB20" s="171">
        <f t="shared" si="8"/>
        <v>16769.556528270445</v>
      </c>
      <c r="AC20" s="172">
        <f t="shared" si="1"/>
        <v>101.77907788573064</v>
      </c>
      <c r="AD20" s="137"/>
      <c r="AE20" s="137"/>
      <c r="AF20" s="137"/>
      <c r="AG20" s="137"/>
      <c r="AH20" s="137"/>
    </row>
    <row r="21" spans="2:34" ht="18" customHeight="1">
      <c r="B21" s="175" t="s">
        <v>32</v>
      </c>
      <c r="C21" s="176">
        <f>+[2]DGII!P21</f>
        <v>105.3</v>
      </c>
      <c r="D21" s="176">
        <f>+[2]DGII!Q21</f>
        <v>159.6</v>
      </c>
      <c r="E21" s="176">
        <f>+[2]DGII!R21</f>
        <v>187.4</v>
      </c>
      <c r="F21" s="176">
        <f>+[2]DGII!S21</f>
        <v>160.69999999999999</v>
      </c>
      <c r="G21" s="176">
        <f>+[2]DGII!T21</f>
        <v>163</v>
      </c>
      <c r="H21" s="176">
        <f>+[2]DGII!U21</f>
        <v>153.1</v>
      </c>
      <c r="I21" s="176">
        <f>+[2]DGII!V21</f>
        <v>162.30000000000001</v>
      </c>
      <c r="J21" s="176">
        <f>+[2]DGII!W21</f>
        <v>155.19999999999999</v>
      </c>
      <c r="K21" s="176">
        <f>+[2]DGII!X21</f>
        <v>167</v>
      </c>
      <c r="L21" s="176">
        <f>+[2]DGII!Y21</f>
        <v>158.9</v>
      </c>
      <c r="M21" s="176">
        <f>+[2]DGII!Z21</f>
        <v>168.6</v>
      </c>
      <c r="N21" s="176">
        <f>+[2]DGII!AA21</f>
        <v>165.8</v>
      </c>
      <c r="O21" s="169">
        <f t="shared" si="7"/>
        <v>1906.9</v>
      </c>
      <c r="P21" s="177">
        <v>105.24506845000001</v>
      </c>
      <c r="Q21" s="177">
        <v>159.55742544999998</v>
      </c>
      <c r="R21" s="177">
        <v>187.41551206</v>
      </c>
      <c r="S21" s="177">
        <v>160.69727666999998</v>
      </c>
      <c r="T21" s="177">
        <v>163.04397506000001</v>
      </c>
      <c r="U21" s="177">
        <v>153.08781416999997</v>
      </c>
      <c r="V21" s="177">
        <v>162.29457755999999</v>
      </c>
      <c r="W21" s="177">
        <v>155.24916821000002</v>
      </c>
      <c r="X21" s="177">
        <v>166.95168452000001</v>
      </c>
      <c r="Y21" s="177">
        <v>160.68735808000002</v>
      </c>
      <c r="Z21" s="177">
        <v>136.40657928495014</v>
      </c>
      <c r="AA21" s="177">
        <v>152.03600004970832</v>
      </c>
      <c r="AB21" s="171">
        <f t="shared" si="8"/>
        <v>1862.6724395646586</v>
      </c>
      <c r="AC21" s="172">
        <f t="shared" si="1"/>
        <v>102.3744142821847</v>
      </c>
      <c r="AD21" s="137"/>
      <c r="AE21" s="137"/>
      <c r="AF21" s="137"/>
      <c r="AG21" s="137"/>
      <c r="AH21" s="137"/>
    </row>
    <row r="22" spans="2:34" ht="18" customHeight="1">
      <c r="B22" s="175" t="s">
        <v>33</v>
      </c>
      <c r="C22" s="176">
        <f>+[2]DGII!P22</f>
        <v>35.5</v>
      </c>
      <c r="D22" s="176">
        <f>+[2]DGII!Q22</f>
        <v>64.3</v>
      </c>
      <c r="E22" s="176">
        <f>+[2]DGII!R22</f>
        <v>99.5</v>
      </c>
      <c r="F22" s="176">
        <f>+[2]DGII!S22</f>
        <v>77.8</v>
      </c>
      <c r="G22" s="176">
        <f>+[2]DGII!T22</f>
        <v>103.3</v>
      </c>
      <c r="H22" s="176">
        <f>+[2]DGII!U22</f>
        <v>83.5</v>
      </c>
      <c r="I22" s="176">
        <f>+[2]DGII!V22</f>
        <v>147.30000000000001</v>
      </c>
      <c r="J22" s="176">
        <f>+[2]DGII!W22</f>
        <v>162.30000000000001</v>
      </c>
      <c r="K22" s="176">
        <f>+[2]DGII!X22</f>
        <v>119.3</v>
      </c>
      <c r="L22" s="176">
        <f>+[2]DGII!Y22</f>
        <v>137.5</v>
      </c>
      <c r="M22" s="176">
        <f>+[2]DGII!Z22</f>
        <v>140</v>
      </c>
      <c r="N22" s="176">
        <f>+[2]DGII!AA22</f>
        <v>137.9</v>
      </c>
      <c r="O22" s="169">
        <f t="shared" si="7"/>
        <v>1308.2</v>
      </c>
      <c r="P22" s="178">
        <v>35.426738549999996</v>
      </c>
      <c r="Q22" s="178">
        <v>64.304136479999997</v>
      </c>
      <c r="R22" s="178">
        <v>99.479434269999999</v>
      </c>
      <c r="S22" s="178">
        <v>77.80637956999999</v>
      </c>
      <c r="T22" s="178">
        <v>103.22951347</v>
      </c>
      <c r="U22" s="178">
        <v>83.547798209999996</v>
      </c>
      <c r="V22" s="178">
        <v>147.31786840999999</v>
      </c>
      <c r="W22" s="179">
        <v>162.36208859999999</v>
      </c>
      <c r="X22" s="179">
        <v>119.31758408</v>
      </c>
      <c r="Y22" s="179">
        <v>137.27735668</v>
      </c>
      <c r="Z22" s="179">
        <v>82.982329300600711</v>
      </c>
      <c r="AA22" s="179">
        <v>85.84908254111545</v>
      </c>
      <c r="AB22" s="171">
        <f t="shared" si="8"/>
        <v>1198.9003101617159</v>
      </c>
      <c r="AC22" s="172">
        <f t="shared" si="1"/>
        <v>109.11666207038857</v>
      </c>
      <c r="AD22" s="180"/>
      <c r="AE22" s="137"/>
      <c r="AF22" s="137"/>
      <c r="AG22" s="137"/>
      <c r="AH22" s="137"/>
    </row>
    <row r="23" spans="2:34" ht="18" customHeight="1">
      <c r="B23" s="181" t="s">
        <v>34</v>
      </c>
      <c r="C23" s="176">
        <f>+[2]DGII!P23</f>
        <v>773.8</v>
      </c>
      <c r="D23" s="176">
        <f>+[2]DGII!Q23</f>
        <v>777.5</v>
      </c>
      <c r="E23" s="176">
        <f>+[2]DGII!R23</f>
        <v>795.8</v>
      </c>
      <c r="F23" s="176">
        <f>+[2]DGII!S23</f>
        <v>986.5</v>
      </c>
      <c r="G23" s="176">
        <f>+[2]DGII!T23</f>
        <v>832</v>
      </c>
      <c r="H23" s="176">
        <f>+[2]DGII!U23</f>
        <v>802.7</v>
      </c>
      <c r="I23" s="176">
        <f>+[2]DGII!V23</f>
        <v>1074</v>
      </c>
      <c r="J23" s="176">
        <f>+[2]DGII!W23</f>
        <v>828</v>
      </c>
      <c r="K23" s="176">
        <f>+[2]DGII!X23</f>
        <v>909.9</v>
      </c>
      <c r="L23" s="176">
        <f>+[2]DGII!Y23</f>
        <v>1124.9000000000001</v>
      </c>
      <c r="M23" s="176">
        <f>+[2]DGII!Z23</f>
        <v>924.6</v>
      </c>
      <c r="N23" s="176">
        <f>+[2]DGII!AA23</f>
        <v>1401.6</v>
      </c>
      <c r="O23" s="169">
        <f t="shared" si="7"/>
        <v>11231.300000000001</v>
      </c>
      <c r="P23" s="177">
        <v>773.81441887999995</v>
      </c>
      <c r="Q23" s="177">
        <v>777.48831969000003</v>
      </c>
      <c r="R23" s="177">
        <v>795.79436395000005</v>
      </c>
      <c r="S23" s="177">
        <v>986.54804273000002</v>
      </c>
      <c r="T23" s="177">
        <v>832.12359403000005</v>
      </c>
      <c r="U23" s="177">
        <v>802.80939877999992</v>
      </c>
      <c r="V23" s="177">
        <v>1074.00684045</v>
      </c>
      <c r="W23" s="177">
        <v>827.99104385999999</v>
      </c>
      <c r="X23" s="177">
        <v>909.89319072000001</v>
      </c>
      <c r="Y23" s="177">
        <v>1124.9065536800001</v>
      </c>
      <c r="Z23" s="177">
        <v>974.33603660282267</v>
      </c>
      <c r="AA23" s="177">
        <v>1035.1461804194105</v>
      </c>
      <c r="AB23" s="171">
        <f t="shared" si="8"/>
        <v>10914.857983792233</v>
      </c>
      <c r="AC23" s="172">
        <f t="shared" si="1"/>
        <v>102.89918583162201</v>
      </c>
      <c r="AD23" s="137"/>
      <c r="AE23" s="137"/>
      <c r="AF23" s="137"/>
      <c r="AG23" s="137"/>
      <c r="AH23" s="137"/>
    </row>
    <row r="24" spans="2:34" s="183" customFormat="1" ht="18" customHeight="1">
      <c r="B24" s="181" t="s">
        <v>35</v>
      </c>
      <c r="C24" s="176">
        <f>+[2]DGII!P24</f>
        <v>16.2</v>
      </c>
      <c r="D24" s="176">
        <f>+[2]DGII!Q24</f>
        <v>64.099999999999994</v>
      </c>
      <c r="E24" s="176">
        <f>+[2]DGII!R24</f>
        <v>106.6</v>
      </c>
      <c r="F24" s="176">
        <f>+[2]DGII!S24</f>
        <v>114.5</v>
      </c>
      <c r="G24" s="176">
        <f>+[2]DGII!T24</f>
        <v>183.6</v>
      </c>
      <c r="H24" s="176">
        <f>+[2]DGII!U24</f>
        <v>101.5</v>
      </c>
      <c r="I24" s="176">
        <f>+[2]DGII!V24</f>
        <v>58.1</v>
      </c>
      <c r="J24" s="176">
        <f>+[2]DGII!W24</f>
        <v>77.7</v>
      </c>
      <c r="K24" s="176">
        <f>+[2]DGII!X24</f>
        <v>58.6</v>
      </c>
      <c r="L24" s="176">
        <f>+[2]DGII!Y24</f>
        <v>106.6</v>
      </c>
      <c r="M24" s="176">
        <f>+[2]DGII!Z24</f>
        <v>167.5</v>
      </c>
      <c r="N24" s="176">
        <f>+[2]DGII!AA24</f>
        <v>662.8</v>
      </c>
      <c r="O24" s="169">
        <f t="shared" si="7"/>
        <v>1717.8</v>
      </c>
      <c r="P24" s="179">
        <v>16.204880020000001</v>
      </c>
      <c r="Q24" s="179">
        <v>64.083212310000008</v>
      </c>
      <c r="R24" s="179">
        <v>106.60674704</v>
      </c>
      <c r="S24" s="179">
        <v>114.39996415</v>
      </c>
      <c r="T24" s="179">
        <v>183.55688896999999</v>
      </c>
      <c r="U24" s="179">
        <v>101.42361131</v>
      </c>
      <c r="V24" s="179">
        <v>58.079198049999995</v>
      </c>
      <c r="W24" s="179">
        <v>77.656735090000012</v>
      </c>
      <c r="X24" s="179">
        <v>58.633022169999997</v>
      </c>
      <c r="Y24" s="179">
        <v>106.12944746000001</v>
      </c>
      <c r="Z24" s="179">
        <v>51.415703328988627</v>
      </c>
      <c r="AA24" s="179">
        <v>56.514000638996805</v>
      </c>
      <c r="AB24" s="171">
        <f t="shared" si="8"/>
        <v>994.70341053798529</v>
      </c>
      <c r="AC24" s="172">
        <f t="shared" si="1"/>
        <v>172.69469289050974</v>
      </c>
      <c r="AD24" s="182"/>
      <c r="AE24" s="182"/>
      <c r="AF24" s="182"/>
      <c r="AG24" s="182"/>
      <c r="AH24" s="182"/>
    </row>
    <row r="25" spans="2:34" s="183" customFormat="1" ht="18" customHeight="1">
      <c r="B25" s="174" t="s">
        <v>36</v>
      </c>
      <c r="C25" s="160">
        <f>+[2]DGII!P25</f>
        <v>56.1</v>
      </c>
      <c r="D25" s="160">
        <f>+[2]DGII!Q25</f>
        <v>80.2</v>
      </c>
      <c r="E25" s="160">
        <f>+[2]DGII!R25</f>
        <v>94.4</v>
      </c>
      <c r="F25" s="160">
        <f>+[2]DGII!S25</f>
        <v>93.3</v>
      </c>
      <c r="G25" s="160">
        <f>+[2]DGII!T25</f>
        <v>132.19999999999999</v>
      </c>
      <c r="H25" s="160">
        <f>+[2]DGII!U25</f>
        <v>141.9</v>
      </c>
      <c r="I25" s="160">
        <f>+[2]DGII!V25</f>
        <v>208.1</v>
      </c>
      <c r="J25" s="160">
        <f>+[2]DGII!W25</f>
        <v>178.2</v>
      </c>
      <c r="K25" s="160">
        <f>+[2]DGII!X25</f>
        <v>219.9</v>
      </c>
      <c r="L25" s="160">
        <f>+[2]DGII!Y25</f>
        <v>172.6</v>
      </c>
      <c r="M25" s="160">
        <f>+[2]DGII!Z25</f>
        <v>237.3</v>
      </c>
      <c r="N25" s="160">
        <f>+[2]DGII!AA25</f>
        <v>235.5</v>
      </c>
      <c r="O25" s="165">
        <f t="shared" si="7"/>
        <v>1849.7</v>
      </c>
      <c r="P25" s="166">
        <v>56.132248170000011</v>
      </c>
      <c r="Q25" s="166">
        <v>80.235211059999997</v>
      </c>
      <c r="R25" s="166">
        <v>94.436330599999991</v>
      </c>
      <c r="S25" s="166">
        <v>93.337506040000008</v>
      </c>
      <c r="T25" s="166">
        <v>132.19891471</v>
      </c>
      <c r="U25" s="166">
        <v>141.92536035000003</v>
      </c>
      <c r="V25" s="166">
        <v>208.03984480999998</v>
      </c>
      <c r="W25" s="166">
        <v>178.25966445999998</v>
      </c>
      <c r="X25" s="166">
        <v>219.85985049999999</v>
      </c>
      <c r="Y25" s="166">
        <v>172.14465521</v>
      </c>
      <c r="Z25" s="166">
        <v>152.00428581938999</v>
      </c>
      <c r="AA25" s="166">
        <v>209.35127360626575</v>
      </c>
      <c r="AB25" s="162">
        <f t="shared" si="8"/>
        <v>1737.9251453356558</v>
      </c>
      <c r="AC25" s="163">
        <f t="shared" si="1"/>
        <v>106.43151144710301</v>
      </c>
      <c r="AD25" s="182"/>
      <c r="AE25" s="182"/>
      <c r="AF25" s="182"/>
      <c r="AG25" s="182"/>
      <c r="AH25" s="182"/>
    </row>
    <row r="26" spans="2:34" s="183" customFormat="1" ht="18" customHeight="1">
      <c r="B26" s="159" t="s">
        <v>37</v>
      </c>
      <c r="C26" s="160">
        <f t="shared" ref="C26:AB26" si="9">+C27+C29+C38+C43</f>
        <v>22703</v>
      </c>
      <c r="D26" s="160">
        <f t="shared" si="9"/>
        <v>18964.800000000003</v>
      </c>
      <c r="E26" s="160">
        <f t="shared" si="9"/>
        <v>20547.500000000004</v>
      </c>
      <c r="F26" s="160">
        <f t="shared" si="9"/>
        <v>21713.999999999996</v>
      </c>
      <c r="G26" s="160">
        <f t="shared" si="9"/>
        <v>21303.999999999996</v>
      </c>
      <c r="H26" s="160">
        <f t="shared" si="9"/>
        <v>21159.699999999997</v>
      </c>
      <c r="I26" s="160">
        <f t="shared" si="9"/>
        <v>23219.4</v>
      </c>
      <c r="J26" s="160">
        <f t="shared" si="9"/>
        <v>22591.199999999997</v>
      </c>
      <c r="K26" s="160">
        <f t="shared" si="9"/>
        <v>24009.399999999998</v>
      </c>
      <c r="L26" s="160">
        <f t="shared" si="9"/>
        <v>23041.500000000004</v>
      </c>
      <c r="M26" s="160">
        <f t="shared" si="9"/>
        <v>23022.899999999998</v>
      </c>
      <c r="N26" s="160">
        <f t="shared" si="9"/>
        <v>26492.100000000002</v>
      </c>
      <c r="O26" s="173">
        <f t="shared" si="9"/>
        <v>268769.5</v>
      </c>
      <c r="P26" s="161">
        <f t="shared" si="9"/>
        <v>22702.964584450001</v>
      </c>
      <c r="Q26" s="161">
        <f t="shared" si="9"/>
        <v>18964.823894330002</v>
      </c>
      <c r="R26" s="161">
        <f t="shared" si="9"/>
        <v>20547.527807429997</v>
      </c>
      <c r="S26" s="161">
        <f t="shared" si="9"/>
        <v>21713.99908166</v>
      </c>
      <c r="T26" s="161">
        <f t="shared" si="9"/>
        <v>21304.001561150002</v>
      </c>
      <c r="U26" s="161">
        <f t="shared" si="9"/>
        <v>21159.691970939999</v>
      </c>
      <c r="V26" s="161">
        <f t="shared" si="9"/>
        <v>23219.701489579998</v>
      </c>
      <c r="W26" s="161">
        <f t="shared" si="9"/>
        <v>22591.226661109999</v>
      </c>
      <c r="X26" s="161">
        <f t="shared" si="9"/>
        <v>24009.348357269999</v>
      </c>
      <c r="Y26" s="161">
        <f t="shared" si="9"/>
        <v>22981.76916996601</v>
      </c>
      <c r="Z26" s="161">
        <f t="shared" si="9"/>
        <v>23294.334663288064</v>
      </c>
      <c r="AA26" s="161">
        <f t="shared" si="9"/>
        <v>24926.22777908287</v>
      </c>
      <c r="AB26" s="162">
        <f t="shared" si="9"/>
        <v>267415.61702025693</v>
      </c>
      <c r="AC26" s="163">
        <f t="shared" si="1"/>
        <v>100.50628418595333</v>
      </c>
      <c r="AD26" s="182"/>
      <c r="AE26" s="182"/>
      <c r="AF26" s="182"/>
      <c r="AG26" s="182"/>
      <c r="AH26" s="182"/>
    </row>
    <row r="27" spans="2:34" s="183" customFormat="1" ht="18" customHeight="1">
      <c r="B27" s="174" t="s">
        <v>38</v>
      </c>
      <c r="C27" s="160">
        <f t="shared" ref="C27:AB27" si="10">+C28</f>
        <v>12113.7</v>
      </c>
      <c r="D27" s="160">
        <f t="shared" si="10"/>
        <v>9274.2000000000007</v>
      </c>
      <c r="E27" s="160">
        <f t="shared" si="10"/>
        <v>9410.5</v>
      </c>
      <c r="F27" s="160">
        <f t="shared" si="10"/>
        <v>11287.9</v>
      </c>
      <c r="G27" s="160">
        <f t="shared" si="10"/>
        <v>11011.3</v>
      </c>
      <c r="H27" s="160">
        <f t="shared" si="10"/>
        <v>11301.3</v>
      </c>
      <c r="I27" s="160">
        <f t="shared" si="10"/>
        <v>11912.6</v>
      </c>
      <c r="J27" s="160">
        <f t="shared" si="10"/>
        <v>11634.3</v>
      </c>
      <c r="K27" s="160">
        <f t="shared" si="10"/>
        <v>11841.9</v>
      </c>
      <c r="L27" s="160">
        <f t="shared" si="10"/>
        <v>11927.8</v>
      </c>
      <c r="M27" s="160">
        <f t="shared" si="10"/>
        <v>11673.1</v>
      </c>
      <c r="N27" s="160">
        <f t="shared" si="10"/>
        <v>12790.7</v>
      </c>
      <c r="O27" s="173">
        <f t="shared" si="10"/>
        <v>136179.30000000002</v>
      </c>
      <c r="P27" s="161">
        <f t="shared" si="10"/>
        <v>12113.66545461</v>
      </c>
      <c r="Q27" s="161">
        <f t="shared" si="10"/>
        <v>9274.1784097</v>
      </c>
      <c r="R27" s="161">
        <f t="shared" si="10"/>
        <v>9410.4972102499996</v>
      </c>
      <c r="S27" s="161">
        <f t="shared" si="10"/>
        <v>11287.84508288</v>
      </c>
      <c r="T27" s="161">
        <f t="shared" si="10"/>
        <v>11011.27707561</v>
      </c>
      <c r="U27" s="161">
        <f t="shared" si="10"/>
        <v>11301.31394864</v>
      </c>
      <c r="V27" s="161">
        <f t="shared" si="10"/>
        <v>11912.55145121</v>
      </c>
      <c r="W27" s="161">
        <f t="shared" si="10"/>
        <v>11634.36519427</v>
      </c>
      <c r="X27" s="161">
        <f t="shared" si="10"/>
        <v>11841.943996</v>
      </c>
      <c r="Y27" s="161">
        <f t="shared" si="10"/>
        <v>11872.5333763699</v>
      </c>
      <c r="Z27" s="161">
        <f t="shared" si="10"/>
        <v>11923.519814350442</v>
      </c>
      <c r="AA27" s="161">
        <f t="shared" si="10"/>
        <v>11900.878079805629</v>
      </c>
      <c r="AB27" s="162">
        <f t="shared" si="10"/>
        <v>135484.56909369599</v>
      </c>
      <c r="AC27" s="163">
        <f t="shared" si="1"/>
        <v>100.51277493145628</v>
      </c>
      <c r="AD27" s="182"/>
      <c r="AE27" s="182"/>
      <c r="AF27" s="182"/>
      <c r="AG27" s="182"/>
      <c r="AH27" s="182"/>
    </row>
    <row r="28" spans="2:34" s="183" customFormat="1" ht="18" customHeight="1">
      <c r="B28" s="184" t="s">
        <v>39</v>
      </c>
      <c r="C28" s="176">
        <f>+[2]DGII!P28</f>
        <v>12113.7</v>
      </c>
      <c r="D28" s="176">
        <f>+[2]DGII!Q28</f>
        <v>9274.2000000000007</v>
      </c>
      <c r="E28" s="176">
        <f>+[2]DGII!R28</f>
        <v>9410.5</v>
      </c>
      <c r="F28" s="176">
        <f>+[2]DGII!S28</f>
        <v>11287.9</v>
      </c>
      <c r="G28" s="176">
        <f>+[2]DGII!T28</f>
        <v>11011.3</v>
      </c>
      <c r="H28" s="176">
        <f>+[2]DGII!U28</f>
        <v>11301.3</v>
      </c>
      <c r="I28" s="176">
        <f>+[2]DGII!V28</f>
        <v>11912.6</v>
      </c>
      <c r="J28" s="176">
        <f>+[2]DGII!W28</f>
        <v>11634.3</v>
      </c>
      <c r="K28" s="176">
        <f>+[2]DGII!X28</f>
        <v>11841.9</v>
      </c>
      <c r="L28" s="176">
        <f>+[2]DGII!Y28</f>
        <v>11927.8</v>
      </c>
      <c r="M28" s="176">
        <f>+[2]DGII!Z28</f>
        <v>11673.1</v>
      </c>
      <c r="N28" s="176">
        <f>+[2]DGII!AA28</f>
        <v>12790.7</v>
      </c>
      <c r="O28" s="169">
        <f>SUM(C28:N28)</f>
        <v>136179.30000000002</v>
      </c>
      <c r="P28" s="177">
        <v>12113.66545461</v>
      </c>
      <c r="Q28" s="177">
        <v>9274.1784097</v>
      </c>
      <c r="R28" s="177">
        <v>9410.4972102499996</v>
      </c>
      <c r="S28" s="177">
        <v>11287.84508288</v>
      </c>
      <c r="T28" s="177">
        <v>11011.27707561</v>
      </c>
      <c r="U28" s="177">
        <v>11301.31394864</v>
      </c>
      <c r="V28" s="177">
        <v>11912.55145121</v>
      </c>
      <c r="W28" s="177">
        <v>11634.36519427</v>
      </c>
      <c r="X28" s="177">
        <v>11841.943996</v>
      </c>
      <c r="Y28" s="177">
        <v>11872.5333763699</v>
      </c>
      <c r="Z28" s="177">
        <v>11923.519814350442</v>
      </c>
      <c r="AA28" s="177">
        <v>11900.878079805629</v>
      </c>
      <c r="AB28" s="171">
        <f>SUM(P28:AA28)</f>
        <v>135484.56909369599</v>
      </c>
      <c r="AC28" s="172">
        <f t="shared" si="1"/>
        <v>100.51277493145628</v>
      </c>
      <c r="AD28" s="182"/>
      <c r="AE28" s="182"/>
      <c r="AF28" s="182"/>
      <c r="AG28" s="182"/>
      <c r="AH28" s="182"/>
    </row>
    <row r="29" spans="2:34" s="183" customFormat="1" ht="18" customHeight="1">
      <c r="B29" s="185" t="s">
        <v>40</v>
      </c>
      <c r="C29" s="160">
        <f t="shared" ref="C29:AB29" si="11">SUM(C30:C37)</f>
        <v>8863.8000000000011</v>
      </c>
      <c r="D29" s="160">
        <f t="shared" si="11"/>
        <v>7621.1000000000013</v>
      </c>
      <c r="E29" s="160">
        <f t="shared" si="11"/>
        <v>9414.6000000000022</v>
      </c>
      <c r="F29" s="160">
        <f t="shared" si="11"/>
        <v>9054.2000000000007</v>
      </c>
      <c r="G29" s="160">
        <f t="shared" si="11"/>
        <v>8827.3000000000011</v>
      </c>
      <c r="H29" s="160">
        <f t="shared" si="11"/>
        <v>8379.2999999999993</v>
      </c>
      <c r="I29" s="160">
        <f t="shared" si="11"/>
        <v>9767.1999999999989</v>
      </c>
      <c r="J29" s="160">
        <f t="shared" si="11"/>
        <v>9039.3999999999978</v>
      </c>
      <c r="K29" s="160">
        <f t="shared" si="11"/>
        <v>10629.8</v>
      </c>
      <c r="L29" s="160">
        <f t="shared" si="11"/>
        <v>9395.5000000000018</v>
      </c>
      <c r="M29" s="160">
        <f t="shared" si="11"/>
        <v>9456.5</v>
      </c>
      <c r="N29" s="160">
        <f t="shared" si="11"/>
        <v>11088.400000000001</v>
      </c>
      <c r="O29" s="173">
        <f t="shared" si="11"/>
        <v>111537.1</v>
      </c>
      <c r="P29" s="161">
        <f t="shared" si="11"/>
        <v>8863.8035218500008</v>
      </c>
      <c r="Q29" s="161">
        <f t="shared" si="11"/>
        <v>7621.1059697799992</v>
      </c>
      <c r="R29" s="161">
        <f t="shared" si="11"/>
        <v>9414.5615548899987</v>
      </c>
      <c r="S29" s="161">
        <f t="shared" si="11"/>
        <v>9054.2275648499999</v>
      </c>
      <c r="T29" s="161">
        <f t="shared" si="11"/>
        <v>8827.3337217999997</v>
      </c>
      <c r="U29" s="161">
        <f t="shared" si="11"/>
        <v>8379.2651665699996</v>
      </c>
      <c r="V29" s="161">
        <f t="shared" si="11"/>
        <v>9767.3292211000007</v>
      </c>
      <c r="W29" s="161">
        <f t="shared" si="11"/>
        <v>9039.444403309999</v>
      </c>
      <c r="X29" s="161">
        <f t="shared" si="11"/>
        <v>10629.773979289999</v>
      </c>
      <c r="Y29" s="161">
        <f t="shared" si="11"/>
        <v>9395.4580035100007</v>
      </c>
      <c r="Z29" s="161">
        <f t="shared" si="11"/>
        <v>9418.2613625110062</v>
      </c>
      <c r="AA29" s="161">
        <f t="shared" si="11"/>
        <v>10596.313280318756</v>
      </c>
      <c r="AB29" s="162">
        <f t="shared" si="11"/>
        <v>111006.87774977976</v>
      </c>
      <c r="AC29" s="163">
        <f t="shared" si="1"/>
        <v>100.47764810700777</v>
      </c>
      <c r="AD29" s="182"/>
      <c r="AE29" s="182"/>
      <c r="AF29" s="182"/>
      <c r="AG29" s="182"/>
      <c r="AH29" s="182"/>
    </row>
    <row r="30" spans="2:34" s="183" customFormat="1" ht="18" customHeight="1">
      <c r="B30" s="184" t="s">
        <v>41</v>
      </c>
      <c r="C30" s="176">
        <f>+[2]DGII!P30</f>
        <v>3073.3</v>
      </c>
      <c r="D30" s="176">
        <f>+[2]DGII!Q30</f>
        <v>3024.6</v>
      </c>
      <c r="E30" s="176">
        <f>+[2]DGII!R30</f>
        <v>3906</v>
      </c>
      <c r="F30" s="176">
        <f>+[2]DGII!S30</f>
        <v>3223.3</v>
      </c>
      <c r="G30" s="176">
        <f>+[2]DGII!T30</f>
        <v>3326.2</v>
      </c>
      <c r="H30" s="176">
        <f>+[2]DGII!U30</f>
        <v>3294.7</v>
      </c>
      <c r="I30" s="176">
        <f>+[2]DGII!V30</f>
        <v>4042.6</v>
      </c>
      <c r="J30" s="176">
        <f>+[2]DGII!W30</f>
        <v>3442.7</v>
      </c>
      <c r="K30" s="176">
        <f>+[2]DGII!X30</f>
        <v>4389.2</v>
      </c>
      <c r="L30" s="176">
        <f>+[2]DGII!Y30</f>
        <v>3494.3</v>
      </c>
      <c r="M30" s="176">
        <f>+[2]DGII!Z30</f>
        <v>3583</v>
      </c>
      <c r="N30" s="176">
        <f>+[2]DGII!AA30</f>
        <v>4460.2</v>
      </c>
      <c r="O30" s="169">
        <f t="shared" ref="O30:O37" si="12">SUM(C30:N30)</f>
        <v>43260.1</v>
      </c>
      <c r="P30" s="177">
        <v>3073.2844974299996</v>
      </c>
      <c r="Q30" s="177">
        <v>3024.6073433899996</v>
      </c>
      <c r="R30" s="177">
        <v>3905.9540147299999</v>
      </c>
      <c r="S30" s="177">
        <v>3223.2877496399997</v>
      </c>
      <c r="T30" s="177">
        <v>3326.21889177</v>
      </c>
      <c r="U30" s="177">
        <v>3294.7094026499999</v>
      </c>
      <c r="V30" s="177">
        <v>4042.3919186399999</v>
      </c>
      <c r="W30" s="177">
        <v>3442.7082736900002</v>
      </c>
      <c r="X30" s="177">
        <v>4389.1914956499995</v>
      </c>
      <c r="Y30" s="177">
        <v>3494.33240316</v>
      </c>
      <c r="Z30" s="177">
        <v>3457.129230542409</v>
      </c>
      <c r="AA30" s="177">
        <v>4472.5039237061856</v>
      </c>
      <c r="AB30" s="171">
        <f t="shared" ref="AB30:AB37" si="13">SUM(P30:AA30)</f>
        <v>43146.31914499859</v>
      </c>
      <c r="AC30" s="172">
        <f t="shared" si="1"/>
        <v>100.26370929723815</v>
      </c>
      <c r="AD30" s="182"/>
      <c r="AE30" s="182"/>
      <c r="AF30" s="182"/>
      <c r="AG30" s="182"/>
      <c r="AH30" s="182"/>
    </row>
    <row r="31" spans="2:34" s="183" customFormat="1" ht="18" customHeight="1">
      <c r="B31" s="184" t="s">
        <v>42</v>
      </c>
      <c r="C31" s="176">
        <f>+[2]DGII!P31</f>
        <v>1429.9</v>
      </c>
      <c r="D31" s="176">
        <f>+[2]DGII!Q31</f>
        <v>1585.9</v>
      </c>
      <c r="E31" s="176">
        <f>+[2]DGII!R31</f>
        <v>2115.8000000000002</v>
      </c>
      <c r="F31" s="176">
        <f>+[2]DGII!S31</f>
        <v>1712.4</v>
      </c>
      <c r="G31" s="176">
        <f>+[2]DGII!T31</f>
        <v>1853.4</v>
      </c>
      <c r="H31" s="176">
        <f>+[2]DGII!U31</f>
        <v>1842.8</v>
      </c>
      <c r="I31" s="176">
        <f>+[2]DGII!V31</f>
        <v>2327.4</v>
      </c>
      <c r="J31" s="176">
        <f>+[2]DGII!W31</f>
        <v>1925.1</v>
      </c>
      <c r="K31" s="176">
        <f>+[2]DGII!X31</f>
        <v>2535.3000000000002</v>
      </c>
      <c r="L31" s="176">
        <f>+[2]DGII!Y31</f>
        <v>2073.4</v>
      </c>
      <c r="M31" s="176">
        <f>+[2]DGII!Z31</f>
        <v>2308.5</v>
      </c>
      <c r="N31" s="176">
        <f>+[2]DGII!AA31</f>
        <v>2853</v>
      </c>
      <c r="O31" s="169">
        <f t="shared" si="12"/>
        <v>24562.9</v>
      </c>
      <c r="P31" s="177">
        <v>1429.9204999200001</v>
      </c>
      <c r="Q31" s="177">
        <v>1585.8849302799999</v>
      </c>
      <c r="R31" s="177">
        <v>2115.80893148</v>
      </c>
      <c r="S31" s="177">
        <v>1712.3541062100001</v>
      </c>
      <c r="T31" s="177">
        <v>1853.4047989600001</v>
      </c>
      <c r="U31" s="177">
        <v>1842.7780274700001</v>
      </c>
      <c r="V31" s="177">
        <v>2327.80126634</v>
      </c>
      <c r="W31" s="177">
        <v>1925.08399738</v>
      </c>
      <c r="X31" s="177">
        <v>2535.29360133</v>
      </c>
      <c r="Y31" s="177">
        <v>2073.3653855299999</v>
      </c>
      <c r="Z31" s="177">
        <v>2261.6060076306653</v>
      </c>
      <c r="AA31" s="177">
        <v>2295.8169412828574</v>
      </c>
      <c r="AB31" s="171">
        <f t="shared" si="13"/>
        <v>23959.118493813519</v>
      </c>
      <c r="AC31" s="172">
        <f t="shared" si="1"/>
        <v>102.52004891725204</v>
      </c>
      <c r="AD31" s="182"/>
      <c r="AE31" s="182"/>
      <c r="AF31" s="182"/>
      <c r="AG31" s="182"/>
      <c r="AH31" s="182"/>
    </row>
    <row r="32" spans="2:34" s="183" customFormat="1" ht="18" customHeight="1">
      <c r="B32" s="184" t="s">
        <v>43</v>
      </c>
      <c r="C32" s="176">
        <f>+[2]DGII!P32</f>
        <v>1162.8</v>
      </c>
      <c r="D32" s="176">
        <f>+[2]DGII!Q32</f>
        <v>509.1</v>
      </c>
      <c r="E32" s="176">
        <f>+[2]DGII!R32</f>
        <v>752.3</v>
      </c>
      <c r="F32" s="176">
        <f>+[2]DGII!S32</f>
        <v>891.4</v>
      </c>
      <c r="G32" s="176">
        <f>+[2]DGII!T32</f>
        <v>864.1</v>
      </c>
      <c r="H32" s="176">
        <f>+[2]DGII!U32</f>
        <v>415.5</v>
      </c>
      <c r="I32" s="176">
        <f>+[2]DGII!V32</f>
        <v>429.4</v>
      </c>
      <c r="J32" s="176">
        <f>+[2]DGII!W32</f>
        <v>645.70000000000005</v>
      </c>
      <c r="K32" s="176">
        <f>+[2]DGII!X32</f>
        <v>790.9</v>
      </c>
      <c r="L32" s="176">
        <f>+[2]DGII!Y32</f>
        <v>1031.5999999999999</v>
      </c>
      <c r="M32" s="176">
        <f>+[2]DGII!Z32</f>
        <v>668.3</v>
      </c>
      <c r="N32" s="176">
        <f>+[2]DGII!AA32</f>
        <v>989.9</v>
      </c>
      <c r="O32" s="169">
        <f t="shared" si="12"/>
        <v>9151</v>
      </c>
      <c r="P32" s="178">
        <v>1162.7770997499999</v>
      </c>
      <c r="Q32" s="178">
        <v>509.15542848000001</v>
      </c>
      <c r="R32" s="178">
        <v>752.31173657000011</v>
      </c>
      <c r="S32" s="178">
        <v>891.37638330000016</v>
      </c>
      <c r="T32" s="178">
        <v>864.12263375000009</v>
      </c>
      <c r="U32" s="178">
        <v>415.54603095999988</v>
      </c>
      <c r="V32" s="178">
        <v>429.42632822999991</v>
      </c>
      <c r="W32" s="178">
        <v>645.72121590999996</v>
      </c>
      <c r="X32" s="178">
        <v>790.85898466000003</v>
      </c>
      <c r="Y32" s="178">
        <v>1031.63274609</v>
      </c>
      <c r="Z32" s="178">
        <v>743.89005224787036</v>
      </c>
      <c r="AA32" s="178">
        <v>810.65224787298087</v>
      </c>
      <c r="AB32" s="171">
        <f t="shared" si="13"/>
        <v>9047.4708878208512</v>
      </c>
      <c r="AC32" s="172">
        <f t="shared" si="1"/>
        <v>101.14428787296252</v>
      </c>
      <c r="AD32" s="182"/>
      <c r="AE32" s="182"/>
      <c r="AF32" s="182"/>
      <c r="AG32" s="182"/>
      <c r="AH32" s="182"/>
    </row>
    <row r="33" spans="1:34" s="183" customFormat="1" ht="18" customHeight="1">
      <c r="B33" s="184" t="s">
        <v>44</v>
      </c>
      <c r="C33" s="176">
        <f>+[2]DGII!P33</f>
        <v>1771.6</v>
      </c>
      <c r="D33" s="176">
        <f>+[2]DGII!Q33</f>
        <v>1253.5</v>
      </c>
      <c r="E33" s="176">
        <f>+[2]DGII!R33</f>
        <v>1252.8</v>
      </c>
      <c r="F33" s="176">
        <f>+[2]DGII!S33</f>
        <v>1449.6</v>
      </c>
      <c r="G33" s="176">
        <f>+[2]DGII!T33</f>
        <v>1414.8</v>
      </c>
      <c r="H33" s="176">
        <f>+[2]DGII!U33</f>
        <v>1427.2</v>
      </c>
      <c r="I33" s="176">
        <f>+[2]DGII!V33</f>
        <v>1497.8</v>
      </c>
      <c r="J33" s="176">
        <f>+[2]DGII!W33</f>
        <v>1543.1</v>
      </c>
      <c r="K33" s="176">
        <f>+[2]DGII!X33</f>
        <v>1480</v>
      </c>
      <c r="L33" s="176">
        <f>+[2]DGII!Y33</f>
        <v>1387.5</v>
      </c>
      <c r="M33" s="176">
        <f>+[2]DGII!Z33</f>
        <v>1485.7</v>
      </c>
      <c r="N33" s="176">
        <f>+[2]DGII!AA33</f>
        <v>1394.7</v>
      </c>
      <c r="O33" s="169">
        <f t="shared" si="12"/>
        <v>17358.3</v>
      </c>
      <c r="P33" s="178">
        <v>1771.65999244</v>
      </c>
      <c r="Q33" s="178">
        <v>1253.5269497300001</v>
      </c>
      <c r="R33" s="178">
        <v>1252.7509605</v>
      </c>
      <c r="S33" s="178">
        <v>1449.62885751</v>
      </c>
      <c r="T33" s="178">
        <v>1414.8609867499999</v>
      </c>
      <c r="U33" s="178">
        <v>1427.2479409800001</v>
      </c>
      <c r="V33" s="178">
        <v>1497.75154026</v>
      </c>
      <c r="W33" s="178">
        <v>1543.0451927700001</v>
      </c>
      <c r="X33" s="178">
        <v>1480.02299917</v>
      </c>
      <c r="Y33" s="178">
        <v>1387.54178293</v>
      </c>
      <c r="Z33" s="178">
        <v>1583.5023044145155</v>
      </c>
      <c r="AA33" s="178">
        <v>1641.9818875083556</v>
      </c>
      <c r="AB33" s="171">
        <f t="shared" si="13"/>
        <v>17703.521394962871</v>
      </c>
      <c r="AC33" s="172">
        <f t="shared" si="1"/>
        <v>98.049984591985776</v>
      </c>
      <c r="AD33" s="182"/>
      <c r="AE33" s="182"/>
      <c r="AF33" s="182"/>
      <c r="AG33" s="182"/>
      <c r="AH33" s="182"/>
    </row>
    <row r="34" spans="1:34" s="183" customFormat="1" ht="18" customHeight="1">
      <c r="B34" s="184" t="s">
        <v>45</v>
      </c>
      <c r="C34" s="176">
        <f>+[2]DGII!P34</f>
        <v>45.5</v>
      </c>
      <c r="D34" s="176">
        <f>+[2]DGII!Q34</f>
        <v>40.799999999999997</v>
      </c>
      <c r="E34" s="176">
        <f>+[2]DGII!R34</f>
        <v>39.799999999999997</v>
      </c>
      <c r="F34" s="176">
        <f>+[2]DGII!S34</f>
        <v>45.3</v>
      </c>
      <c r="G34" s="176">
        <f>+[2]DGII!T34</f>
        <v>41.6</v>
      </c>
      <c r="H34" s="176">
        <f>+[2]DGII!U34</f>
        <v>41.5</v>
      </c>
      <c r="I34" s="176">
        <f>+[2]DGII!V34</f>
        <v>41.8</v>
      </c>
      <c r="J34" s="176">
        <f>+[2]DGII!W34</f>
        <v>43</v>
      </c>
      <c r="K34" s="176">
        <f>+[2]DGII!X34</f>
        <v>43.3</v>
      </c>
      <c r="L34" s="176">
        <f>+[2]DGII!Y34</f>
        <v>44.3</v>
      </c>
      <c r="M34" s="176">
        <f>+[2]DGII!Z34</f>
        <v>41.1</v>
      </c>
      <c r="N34" s="176">
        <f>+[2]DGII!AA34</f>
        <v>46.3</v>
      </c>
      <c r="O34" s="169">
        <f t="shared" si="12"/>
        <v>514.29999999999995</v>
      </c>
      <c r="P34" s="178">
        <v>45.466088679999999</v>
      </c>
      <c r="Q34" s="178">
        <v>40.788664130000001</v>
      </c>
      <c r="R34" s="178">
        <v>39.803332770000004</v>
      </c>
      <c r="S34" s="178">
        <v>45.358517499999998</v>
      </c>
      <c r="T34" s="178">
        <v>41.569996979999999</v>
      </c>
      <c r="U34" s="178">
        <v>41.539948860000003</v>
      </c>
      <c r="V34" s="178">
        <v>41.755794990000005</v>
      </c>
      <c r="W34" s="178">
        <v>43.094794540000002</v>
      </c>
      <c r="X34" s="178">
        <v>43.275338020000007</v>
      </c>
      <c r="Y34" s="178">
        <v>44.340179630000002</v>
      </c>
      <c r="Z34" s="178">
        <v>35.89910148016709</v>
      </c>
      <c r="AA34" s="178">
        <v>36.881286472089066</v>
      </c>
      <c r="AB34" s="171">
        <f t="shared" si="13"/>
        <v>499.77304405225618</v>
      </c>
      <c r="AC34" s="172">
        <f t="shared" si="1"/>
        <v>102.90671058005778</v>
      </c>
      <c r="AD34" s="182"/>
      <c r="AE34" s="182"/>
      <c r="AF34" s="182"/>
      <c r="AG34" s="182"/>
      <c r="AH34" s="182"/>
    </row>
    <row r="35" spans="1:34" s="183" customFormat="1" ht="18" customHeight="1">
      <c r="B35" s="184" t="s">
        <v>46</v>
      </c>
      <c r="C35" s="176">
        <f>+[2]DGII!P35</f>
        <v>670.1</v>
      </c>
      <c r="D35" s="176">
        <f>+[2]DGII!Q35</f>
        <v>660.3</v>
      </c>
      <c r="E35" s="176">
        <f>+[2]DGII!R35</f>
        <v>657.5</v>
      </c>
      <c r="F35" s="176">
        <f>+[2]DGII!S35</f>
        <v>666</v>
      </c>
      <c r="G35" s="176">
        <f>+[2]DGII!T35</f>
        <v>658.9</v>
      </c>
      <c r="H35" s="176">
        <f>+[2]DGII!U35</f>
        <v>684.3</v>
      </c>
      <c r="I35" s="176">
        <f>+[2]DGII!V35</f>
        <v>669.9</v>
      </c>
      <c r="J35" s="176">
        <f>+[2]DGII!W35</f>
        <v>751.8</v>
      </c>
      <c r="K35" s="176">
        <f>+[2]DGII!X35</f>
        <v>688.7</v>
      </c>
      <c r="L35" s="176">
        <f>+[2]DGII!Y35</f>
        <v>686</v>
      </c>
      <c r="M35" s="176">
        <f>+[2]DGII!Z35</f>
        <v>699.8</v>
      </c>
      <c r="N35" s="176">
        <f>+[2]DGII!AA35</f>
        <v>688.5</v>
      </c>
      <c r="O35" s="169">
        <f t="shared" si="12"/>
        <v>8181.8</v>
      </c>
      <c r="P35" s="170">
        <v>670.14357341999994</v>
      </c>
      <c r="Q35" s="170">
        <v>660.25609123000004</v>
      </c>
      <c r="R35" s="170">
        <v>657.46230301000003</v>
      </c>
      <c r="S35" s="170">
        <v>666.00376940000001</v>
      </c>
      <c r="T35" s="170">
        <v>658.88247596000008</v>
      </c>
      <c r="U35" s="170">
        <v>684.34510982000006</v>
      </c>
      <c r="V35" s="170">
        <v>669.93127959000003</v>
      </c>
      <c r="W35" s="170">
        <v>687.28204826000001</v>
      </c>
      <c r="X35" s="170">
        <v>688.68019722000008</v>
      </c>
      <c r="Y35" s="170">
        <v>685.97875219000002</v>
      </c>
      <c r="Z35" s="170">
        <v>676.48501486292287</v>
      </c>
      <c r="AA35" s="170">
        <v>686.66970562779613</v>
      </c>
      <c r="AB35" s="171">
        <f t="shared" si="13"/>
        <v>8092.1203205907204</v>
      </c>
      <c r="AC35" s="172">
        <f t="shared" si="1"/>
        <v>101.10823462648084</v>
      </c>
      <c r="AD35" s="182"/>
      <c r="AE35" s="182"/>
      <c r="AF35" s="182"/>
      <c r="AG35" s="182"/>
      <c r="AH35" s="182"/>
    </row>
    <row r="36" spans="1:34" s="183" customFormat="1" ht="18" customHeight="1">
      <c r="B36" s="184" t="s">
        <v>47</v>
      </c>
      <c r="C36" s="176">
        <f>+[2]DGII!P36</f>
        <v>710.6</v>
      </c>
      <c r="D36" s="176">
        <f>+[2]DGII!Q36</f>
        <v>543.6</v>
      </c>
      <c r="E36" s="176">
        <f>+[2]DGII!R36</f>
        <v>689.7</v>
      </c>
      <c r="F36" s="176">
        <f>+[2]DGII!S36</f>
        <v>1065.5</v>
      </c>
      <c r="G36" s="176">
        <f>+[2]DGII!T36</f>
        <v>667.6</v>
      </c>
      <c r="H36" s="176">
        <f>+[2]DGII!U36</f>
        <v>672.4</v>
      </c>
      <c r="I36" s="176">
        <f>+[2]DGII!V36</f>
        <v>757.6</v>
      </c>
      <c r="J36" s="176">
        <f>+[2]DGII!W36</f>
        <v>687.3</v>
      </c>
      <c r="K36" s="176">
        <f>+[2]DGII!X36</f>
        <v>698.4</v>
      </c>
      <c r="L36" s="176">
        <f>+[2]DGII!Y36</f>
        <v>678.3</v>
      </c>
      <c r="M36" s="176">
        <f>+[2]DGII!Z36</f>
        <v>669.4</v>
      </c>
      <c r="N36" s="176">
        <f>+[2]DGII!AA36</f>
        <v>655.1</v>
      </c>
      <c r="O36" s="169">
        <f t="shared" si="12"/>
        <v>8495.5</v>
      </c>
      <c r="P36" s="170">
        <v>710.55177021000009</v>
      </c>
      <c r="Q36" s="170">
        <v>543.59071960000006</v>
      </c>
      <c r="R36" s="170">
        <v>689.75027583000008</v>
      </c>
      <c r="S36" s="170">
        <v>1065.4981612899999</v>
      </c>
      <c r="T36" s="170">
        <v>667.55393762999995</v>
      </c>
      <c r="U36" s="170">
        <v>672.37870583000006</v>
      </c>
      <c r="V36" s="170">
        <v>757.55109304999996</v>
      </c>
      <c r="W36" s="170">
        <v>751.75233876000004</v>
      </c>
      <c r="X36" s="170">
        <v>698.44082489999994</v>
      </c>
      <c r="Y36" s="170">
        <v>678.26675397999998</v>
      </c>
      <c r="Z36" s="170">
        <v>659.74965133245757</v>
      </c>
      <c r="AA36" s="170">
        <v>650.93365292646251</v>
      </c>
      <c r="AB36" s="171">
        <f t="shared" si="13"/>
        <v>8546.0178853389207</v>
      </c>
      <c r="AC36" s="172">
        <f t="shared" si="1"/>
        <v>99.408872225442138</v>
      </c>
      <c r="AD36" s="182"/>
      <c r="AE36" s="182"/>
      <c r="AF36" s="182"/>
      <c r="AG36" s="182"/>
      <c r="AH36" s="182"/>
    </row>
    <row r="37" spans="1:34" s="183" customFormat="1" ht="18" customHeight="1">
      <c r="B37" s="184" t="s">
        <v>35</v>
      </c>
      <c r="C37" s="176">
        <f>+[2]DGII!P37</f>
        <v>0</v>
      </c>
      <c r="D37" s="176">
        <f>+[2]DGII!Q37</f>
        <v>3.3</v>
      </c>
      <c r="E37" s="176">
        <f>+[2]DGII!R37</f>
        <v>0.7</v>
      </c>
      <c r="F37" s="176">
        <f>+[2]DGII!S37</f>
        <v>0.7</v>
      </c>
      <c r="G37" s="176">
        <f>+[2]DGII!T37</f>
        <v>0.7</v>
      </c>
      <c r="H37" s="176">
        <f>+[2]DGII!U37</f>
        <v>0.9</v>
      </c>
      <c r="I37" s="176">
        <f>+[2]DGII!V37</f>
        <v>0.7</v>
      </c>
      <c r="J37" s="176">
        <f>+[2]DGII!W37</f>
        <v>0.7</v>
      </c>
      <c r="K37" s="176">
        <f>+[2]DGII!X37</f>
        <v>4</v>
      </c>
      <c r="L37" s="176">
        <f>+[2]DGII!Y37</f>
        <v>0.1</v>
      </c>
      <c r="M37" s="176">
        <f>+[2]DGII!Z37</f>
        <v>0.7</v>
      </c>
      <c r="N37" s="176">
        <f>+[2]DGII!AA37</f>
        <v>0.7</v>
      </c>
      <c r="O37" s="169">
        <f t="shared" si="12"/>
        <v>13.2</v>
      </c>
      <c r="P37" s="179">
        <v>0</v>
      </c>
      <c r="Q37" s="179">
        <v>3.29584294</v>
      </c>
      <c r="R37" s="179">
        <v>0.72</v>
      </c>
      <c r="S37" s="179">
        <v>0.72001999999999999</v>
      </c>
      <c r="T37" s="179">
        <v>0.72</v>
      </c>
      <c r="U37" s="179">
        <v>0.72</v>
      </c>
      <c r="V37" s="179">
        <v>0.72</v>
      </c>
      <c r="W37" s="179">
        <v>0.75654200000000005</v>
      </c>
      <c r="X37" s="179">
        <v>4.0105383400000001</v>
      </c>
      <c r="Y37" s="179">
        <v>0</v>
      </c>
      <c r="Z37" s="179">
        <v>0</v>
      </c>
      <c r="AA37" s="179">
        <v>0.8736349220280456</v>
      </c>
      <c r="AB37" s="171">
        <f t="shared" si="13"/>
        <v>12.536578202028045</v>
      </c>
      <c r="AC37" s="172">
        <f t="shared" si="1"/>
        <v>105.29188896109333</v>
      </c>
      <c r="AD37" s="182"/>
      <c r="AE37" s="182"/>
      <c r="AF37" s="182"/>
      <c r="AG37" s="182"/>
      <c r="AH37" s="182"/>
    </row>
    <row r="38" spans="1:34" s="183" customFormat="1" ht="18" customHeight="1">
      <c r="B38" s="185" t="s">
        <v>48</v>
      </c>
      <c r="C38" s="160">
        <f t="shared" ref="C38:AB38" si="14">SUM(C39:C42)</f>
        <v>1687.6</v>
      </c>
      <c r="D38" s="160">
        <f t="shared" si="14"/>
        <v>2025.4999999999998</v>
      </c>
      <c r="E38" s="160">
        <f t="shared" si="14"/>
        <v>1677.2</v>
      </c>
      <c r="F38" s="160">
        <f t="shared" si="14"/>
        <v>1317.3</v>
      </c>
      <c r="G38" s="160">
        <f t="shared" si="14"/>
        <v>1410.3</v>
      </c>
      <c r="H38" s="160">
        <f t="shared" si="14"/>
        <v>1429.8</v>
      </c>
      <c r="I38" s="160">
        <f t="shared" si="14"/>
        <v>1473.1999999999998</v>
      </c>
      <c r="J38" s="160">
        <f t="shared" si="14"/>
        <v>1435.2</v>
      </c>
      <c r="K38" s="160">
        <f t="shared" si="14"/>
        <v>1351.9999999999998</v>
      </c>
      <c r="L38" s="160">
        <f t="shared" si="14"/>
        <v>1513.8</v>
      </c>
      <c r="M38" s="160">
        <f t="shared" si="14"/>
        <v>1805.1000000000001</v>
      </c>
      <c r="N38" s="160">
        <f t="shared" si="14"/>
        <v>2426.6</v>
      </c>
      <c r="O38" s="173">
        <f t="shared" si="14"/>
        <v>19553.599999999995</v>
      </c>
      <c r="P38" s="161">
        <f t="shared" si="14"/>
        <v>1687.5809183900001</v>
      </c>
      <c r="Q38" s="161">
        <f t="shared" si="14"/>
        <v>2025.51880054</v>
      </c>
      <c r="R38" s="161">
        <f t="shared" si="14"/>
        <v>1677.2475155000002</v>
      </c>
      <c r="S38" s="161">
        <f t="shared" si="14"/>
        <v>1317.3194975100002</v>
      </c>
      <c r="T38" s="161">
        <f t="shared" si="14"/>
        <v>1410.3483270899999</v>
      </c>
      <c r="U38" s="161">
        <f t="shared" si="14"/>
        <v>1429.8098753399997</v>
      </c>
      <c r="V38" s="161">
        <f t="shared" si="14"/>
        <v>1473.1655772300001</v>
      </c>
      <c r="W38" s="161">
        <f t="shared" si="14"/>
        <v>1435.1415772499997</v>
      </c>
      <c r="X38" s="161">
        <f t="shared" si="14"/>
        <v>1351.9140078399998</v>
      </c>
      <c r="Y38" s="161">
        <f t="shared" si="14"/>
        <v>1509.4480113</v>
      </c>
      <c r="Z38" s="161">
        <f t="shared" si="14"/>
        <v>1835.8025851795967</v>
      </c>
      <c r="AA38" s="161">
        <f t="shared" si="14"/>
        <v>2327.2303295240654</v>
      </c>
      <c r="AB38" s="162">
        <f t="shared" si="14"/>
        <v>19480.527022693663</v>
      </c>
      <c r="AC38" s="163">
        <f t="shared" si="1"/>
        <v>100.37510780494392</v>
      </c>
      <c r="AD38" s="182"/>
      <c r="AE38" s="182"/>
      <c r="AF38" s="182"/>
      <c r="AG38" s="182"/>
      <c r="AH38" s="182"/>
    </row>
    <row r="39" spans="1:34" s="183" customFormat="1" ht="18" customHeight="1">
      <c r="B39" s="186" t="s">
        <v>49</v>
      </c>
      <c r="C39" s="176">
        <f>+[2]DGII!P39</f>
        <v>797.8</v>
      </c>
      <c r="D39" s="176">
        <f>+[2]DGII!Q39</f>
        <v>1147.8</v>
      </c>
      <c r="E39" s="176">
        <f>+[2]DGII!R39</f>
        <v>1420.9</v>
      </c>
      <c r="F39" s="176">
        <f>+[2]DGII!S39</f>
        <v>1145.5</v>
      </c>
      <c r="G39" s="176">
        <f>+[2]DGII!T39</f>
        <v>1242.5</v>
      </c>
      <c r="H39" s="176">
        <f>+[2]DGII!U39</f>
        <v>1262.8</v>
      </c>
      <c r="I39" s="176">
        <f>+[2]DGII!V39</f>
        <v>1267.5999999999999</v>
      </c>
      <c r="J39" s="176">
        <f>+[2]DGII!W39</f>
        <v>1263</v>
      </c>
      <c r="K39" s="176">
        <f>+[2]DGII!X39</f>
        <v>1196</v>
      </c>
      <c r="L39" s="176">
        <f>+[2]DGII!Y39</f>
        <v>1358.5</v>
      </c>
      <c r="M39" s="176">
        <f>+[2]DGII!Z39</f>
        <v>1398.3</v>
      </c>
      <c r="N39" s="176">
        <f>+[2]DGII!AA39</f>
        <v>1687.5</v>
      </c>
      <c r="O39" s="169">
        <f>SUM(C39:N39)</f>
        <v>15188.199999999999</v>
      </c>
      <c r="P39" s="177">
        <v>797.80573604999995</v>
      </c>
      <c r="Q39" s="177">
        <v>1147.8383263399999</v>
      </c>
      <c r="R39" s="177">
        <v>1420.9028584800001</v>
      </c>
      <c r="S39" s="177">
        <v>1145.4931307100001</v>
      </c>
      <c r="T39" s="177">
        <v>1242.4671710699999</v>
      </c>
      <c r="U39" s="177">
        <v>1262.8556860899998</v>
      </c>
      <c r="V39" s="177">
        <v>1267.5615070199999</v>
      </c>
      <c r="W39" s="177">
        <v>1262.9882597999999</v>
      </c>
      <c r="X39" s="177">
        <v>1196.03544218</v>
      </c>
      <c r="Y39" s="177">
        <v>1354.3183055299999</v>
      </c>
      <c r="Z39" s="177">
        <v>1322.9069946201889</v>
      </c>
      <c r="AA39" s="177">
        <v>1322.7933959555698</v>
      </c>
      <c r="AB39" s="171">
        <f>SUM(P39:AA39)</f>
        <v>14743.966813845758</v>
      </c>
      <c r="AC39" s="172">
        <f t="shared" si="1"/>
        <v>103.01298281366904</v>
      </c>
      <c r="AD39" s="182"/>
      <c r="AE39" s="182"/>
      <c r="AF39" s="182"/>
      <c r="AG39" s="182"/>
      <c r="AH39" s="182"/>
    </row>
    <row r="40" spans="1:34" s="183" customFormat="1" ht="18" customHeight="1">
      <c r="B40" s="186" t="s">
        <v>50</v>
      </c>
      <c r="C40" s="176">
        <f>+[2]DGII!P40</f>
        <v>781.9</v>
      </c>
      <c r="D40" s="176">
        <f>+[2]DGII!Q40</f>
        <v>779.4</v>
      </c>
      <c r="E40" s="176">
        <f>+[2]DGII!R40</f>
        <v>148.6</v>
      </c>
      <c r="F40" s="176">
        <f>+[2]DGII!S40</f>
        <v>54.8</v>
      </c>
      <c r="G40" s="176">
        <f>+[2]DGII!T40</f>
        <v>55.3</v>
      </c>
      <c r="H40" s="176">
        <f>+[2]DGII!U40</f>
        <v>51.2</v>
      </c>
      <c r="I40" s="176">
        <f>+[2]DGII!V40</f>
        <v>48.8</v>
      </c>
      <c r="J40" s="176">
        <f>+[2]DGII!W40</f>
        <v>47.7</v>
      </c>
      <c r="K40" s="176">
        <f>+[2]DGII!X40</f>
        <v>45.1</v>
      </c>
      <c r="L40" s="176">
        <f>+[2]DGII!Y40</f>
        <v>45</v>
      </c>
      <c r="M40" s="176">
        <f>+[2]DGII!Z40</f>
        <v>299.10000000000002</v>
      </c>
      <c r="N40" s="176">
        <f>+[2]DGII!AA40</f>
        <v>634.1</v>
      </c>
      <c r="O40" s="169">
        <f>SUM(C40:N40)</f>
        <v>2990.9999999999995</v>
      </c>
      <c r="P40" s="177">
        <v>781.92560000000003</v>
      </c>
      <c r="Q40" s="177">
        <v>779.35154999999997</v>
      </c>
      <c r="R40" s="177">
        <v>148.58115000000001</v>
      </c>
      <c r="S40" s="177">
        <v>54.833255600000001</v>
      </c>
      <c r="T40" s="177">
        <v>55.338650000000001</v>
      </c>
      <c r="U40" s="177">
        <v>51.175199999999997</v>
      </c>
      <c r="V40" s="177">
        <v>48.769374999999997</v>
      </c>
      <c r="W40" s="177">
        <v>47.633074999999998</v>
      </c>
      <c r="X40" s="177">
        <v>45.060775</v>
      </c>
      <c r="Y40" s="177">
        <v>44.779350000000001</v>
      </c>
      <c r="Z40" s="177">
        <v>402.11949969672872</v>
      </c>
      <c r="AA40" s="177">
        <v>894.14478037840536</v>
      </c>
      <c r="AB40" s="171">
        <f>SUM(P40:AA40)</f>
        <v>3353.7122606751336</v>
      </c>
      <c r="AC40" s="172">
        <f t="shared" si="1"/>
        <v>89.18475311885831</v>
      </c>
      <c r="AD40" s="182"/>
      <c r="AE40" s="182"/>
      <c r="AF40" s="182"/>
      <c r="AG40" s="182"/>
      <c r="AH40" s="182"/>
    </row>
    <row r="41" spans="1:34" s="183" customFormat="1" ht="18" customHeight="1">
      <c r="B41" s="184" t="s">
        <v>51</v>
      </c>
      <c r="C41" s="176">
        <f>+[2]DGII!P41</f>
        <v>82.2</v>
      </c>
      <c r="D41" s="176">
        <f>+[2]DGII!Q41</f>
        <v>72.5</v>
      </c>
      <c r="E41" s="176">
        <f>+[2]DGII!R41</f>
        <v>80.8</v>
      </c>
      <c r="F41" s="176">
        <f>+[2]DGII!S41</f>
        <v>91.1</v>
      </c>
      <c r="G41" s="176">
        <f>+[2]DGII!T41</f>
        <v>82.8</v>
      </c>
      <c r="H41" s="176">
        <f>+[2]DGII!U41</f>
        <v>87.8</v>
      </c>
      <c r="I41" s="176">
        <f>+[2]DGII!V41</f>
        <v>116.2</v>
      </c>
      <c r="J41" s="176">
        <f>+[2]DGII!W41</f>
        <v>83.7</v>
      </c>
      <c r="K41" s="176">
        <f>+[2]DGII!X41</f>
        <v>84.8</v>
      </c>
      <c r="L41" s="176">
        <f>+[2]DGII!Y41</f>
        <v>84.2</v>
      </c>
      <c r="M41" s="176">
        <f>+[2]DGII!Z41</f>
        <v>82.2</v>
      </c>
      <c r="N41" s="176">
        <f>+[2]DGII!AA41</f>
        <v>79</v>
      </c>
      <c r="O41" s="169">
        <f>SUM(C41:N41)</f>
        <v>1027.3000000000002</v>
      </c>
      <c r="P41" s="177">
        <v>82.155264939999995</v>
      </c>
      <c r="Q41" s="177">
        <v>72.50309793000001</v>
      </c>
      <c r="R41" s="177">
        <v>80.865188469999993</v>
      </c>
      <c r="S41" s="177">
        <v>91.093466509999999</v>
      </c>
      <c r="T41" s="177">
        <v>82.869777040000002</v>
      </c>
      <c r="U41" s="177">
        <v>87.809210650000011</v>
      </c>
      <c r="V41" s="177">
        <v>116.26796973</v>
      </c>
      <c r="W41" s="177">
        <v>83.720320189999995</v>
      </c>
      <c r="X41" s="177">
        <v>84.798569180000001</v>
      </c>
      <c r="Y41" s="177">
        <v>84.228264569999993</v>
      </c>
      <c r="Z41" s="177">
        <v>86.093570329655094</v>
      </c>
      <c r="AA41" s="177">
        <v>84.28513835934811</v>
      </c>
      <c r="AB41" s="171">
        <f>SUM(P41:AA41)</f>
        <v>1036.6898378990031</v>
      </c>
      <c r="AC41" s="172">
        <f t="shared" si="1"/>
        <v>99.094248100470168</v>
      </c>
      <c r="AD41" s="182"/>
      <c r="AE41" s="182"/>
      <c r="AF41" s="182"/>
      <c r="AG41" s="182"/>
      <c r="AH41" s="182"/>
    </row>
    <row r="42" spans="1:34" s="183" customFormat="1" ht="18" customHeight="1">
      <c r="B42" s="184" t="s">
        <v>52</v>
      </c>
      <c r="C42" s="176">
        <f>+[2]DGII!P42</f>
        <v>25.7</v>
      </c>
      <c r="D42" s="176">
        <f>+[2]DGII!Q42</f>
        <v>25.8</v>
      </c>
      <c r="E42" s="176">
        <f>+[2]DGII!R42</f>
        <v>26.9</v>
      </c>
      <c r="F42" s="176">
        <f>+[2]DGII!S42</f>
        <v>25.9</v>
      </c>
      <c r="G42" s="176">
        <f>+[2]DGII!T42</f>
        <v>29.7</v>
      </c>
      <c r="H42" s="176">
        <f>+[2]DGII!U42</f>
        <v>28</v>
      </c>
      <c r="I42" s="176">
        <f>+[2]DGII!V42</f>
        <v>40.6</v>
      </c>
      <c r="J42" s="176">
        <f>+[2]DGII!W42</f>
        <v>40.799999999999997</v>
      </c>
      <c r="K42" s="176">
        <f>+[2]DGII!X42</f>
        <v>26.1</v>
      </c>
      <c r="L42" s="176">
        <f>+[2]DGII!Y42</f>
        <v>26.1</v>
      </c>
      <c r="M42" s="176">
        <f>+[2]DGII!Z42</f>
        <v>25.5</v>
      </c>
      <c r="N42" s="176">
        <f>+[2]DGII!AA42</f>
        <v>26</v>
      </c>
      <c r="O42" s="169">
        <f>SUM(C42:N42)</f>
        <v>347.1</v>
      </c>
      <c r="P42" s="177">
        <v>25.694317399999999</v>
      </c>
      <c r="Q42" s="177">
        <v>25.82582627</v>
      </c>
      <c r="R42" s="177">
        <v>26.898318549999999</v>
      </c>
      <c r="S42" s="177">
        <v>25.899644690000002</v>
      </c>
      <c r="T42" s="177">
        <v>29.672728979999999</v>
      </c>
      <c r="U42" s="177">
        <v>27.969778600000001</v>
      </c>
      <c r="V42" s="177">
        <v>40.566725479999995</v>
      </c>
      <c r="W42" s="177">
        <v>40.799922259999995</v>
      </c>
      <c r="X42" s="177">
        <v>26.019221479999999</v>
      </c>
      <c r="Y42" s="177">
        <v>26.1220912</v>
      </c>
      <c r="Z42" s="177">
        <v>24.682520533023997</v>
      </c>
      <c r="AA42" s="177">
        <v>26.0070148307423</v>
      </c>
      <c r="AB42" s="171">
        <f>SUM(P42:AA42)</f>
        <v>346.15811027376634</v>
      </c>
      <c r="AC42" s="172">
        <f t="shared" si="1"/>
        <v>100.27209812460809</v>
      </c>
      <c r="AD42" s="182"/>
      <c r="AE42" s="182"/>
      <c r="AF42" s="182"/>
      <c r="AG42" s="182"/>
      <c r="AH42" s="182"/>
    </row>
    <row r="43" spans="1:34" s="183" customFormat="1" ht="18" customHeight="1">
      <c r="B43" s="174" t="s">
        <v>53</v>
      </c>
      <c r="C43" s="160">
        <f>+[2]DGII!P43</f>
        <v>37.9</v>
      </c>
      <c r="D43" s="160">
        <f>+[2]DGII!Q43</f>
        <v>44</v>
      </c>
      <c r="E43" s="160">
        <f>+[2]DGII!R43</f>
        <v>45.2</v>
      </c>
      <c r="F43" s="160">
        <f>+[2]DGII!S43</f>
        <v>54.6</v>
      </c>
      <c r="G43" s="160">
        <f>+[2]DGII!T43</f>
        <v>55.1</v>
      </c>
      <c r="H43" s="160">
        <f>+[2]DGII!U43</f>
        <v>49.3</v>
      </c>
      <c r="I43" s="160">
        <f>+[2]DGII!V43</f>
        <v>66.400000000000006</v>
      </c>
      <c r="J43" s="160">
        <f>+[2]DGII!W43</f>
        <v>482.3</v>
      </c>
      <c r="K43" s="160">
        <f>+[2]DGII!X43</f>
        <v>185.7</v>
      </c>
      <c r="L43" s="160">
        <f>+[2]DGII!Y43</f>
        <v>204.4</v>
      </c>
      <c r="M43" s="160">
        <f>+[2]DGII!Z43</f>
        <v>88.2</v>
      </c>
      <c r="N43" s="160">
        <f>+[2]DGII!AA43</f>
        <v>186.4</v>
      </c>
      <c r="O43" s="160">
        <f>SUM(C43:N43)</f>
        <v>1499.5000000000002</v>
      </c>
      <c r="P43" s="187">
        <v>37.914689600000003</v>
      </c>
      <c r="Q43" s="187">
        <v>44.020714310000002</v>
      </c>
      <c r="R43" s="187">
        <v>45.221526789999992</v>
      </c>
      <c r="S43" s="187">
        <v>54.606936420000011</v>
      </c>
      <c r="T43" s="187">
        <v>55.042436649999992</v>
      </c>
      <c r="U43" s="187">
        <v>49.302980389999995</v>
      </c>
      <c r="V43" s="187">
        <v>66.655240039999995</v>
      </c>
      <c r="W43" s="187">
        <v>482.27548628000005</v>
      </c>
      <c r="X43" s="187">
        <v>185.71637414</v>
      </c>
      <c r="Y43" s="187">
        <v>204.32977878611001</v>
      </c>
      <c r="Z43" s="187">
        <v>116.75090124701963</v>
      </c>
      <c r="AA43" s="187">
        <v>101.80608943442022</v>
      </c>
      <c r="AB43" s="162">
        <f>SUM(P43:AA43)</f>
        <v>1443.6431540875499</v>
      </c>
      <c r="AC43" s="172">
        <f t="shared" si="1"/>
        <v>103.86915878444729</v>
      </c>
      <c r="AD43" s="182"/>
      <c r="AE43" s="182"/>
      <c r="AF43" s="182"/>
      <c r="AG43" s="182"/>
      <c r="AH43" s="182"/>
    </row>
    <row r="44" spans="1:34" s="183" customFormat="1" ht="18" customHeight="1">
      <c r="B44" s="188" t="s">
        <v>54</v>
      </c>
      <c r="C44" s="160">
        <f t="shared" ref="C44:AB44" si="15">SUM(C45:C46)</f>
        <v>356.90000000000003</v>
      </c>
      <c r="D44" s="160">
        <f t="shared" si="15"/>
        <v>322.60000000000002</v>
      </c>
      <c r="E44" s="160">
        <f t="shared" si="15"/>
        <v>287.3</v>
      </c>
      <c r="F44" s="160">
        <f t="shared" si="15"/>
        <v>415.5</v>
      </c>
      <c r="G44" s="160">
        <f t="shared" si="15"/>
        <v>423.8</v>
      </c>
      <c r="H44" s="160">
        <f t="shared" si="15"/>
        <v>499.09999999999997</v>
      </c>
      <c r="I44" s="160">
        <f t="shared" si="15"/>
        <v>553</v>
      </c>
      <c r="J44" s="160">
        <f t="shared" si="15"/>
        <v>680.4</v>
      </c>
      <c r="K44" s="160">
        <f t="shared" si="15"/>
        <v>625.5</v>
      </c>
      <c r="L44" s="160">
        <f t="shared" si="15"/>
        <v>467.59999999999997</v>
      </c>
      <c r="M44" s="160">
        <f t="shared" si="15"/>
        <v>603.6</v>
      </c>
      <c r="N44" s="160">
        <f t="shared" si="15"/>
        <v>638.4</v>
      </c>
      <c r="O44" s="173">
        <f t="shared" si="15"/>
        <v>5873.7</v>
      </c>
      <c r="P44" s="189">
        <f t="shared" si="15"/>
        <v>356.85128973999997</v>
      </c>
      <c r="Q44" s="189">
        <f t="shared" si="15"/>
        <v>322.62811004000002</v>
      </c>
      <c r="R44" s="189">
        <f t="shared" si="15"/>
        <v>287.30470651999997</v>
      </c>
      <c r="S44" s="189">
        <f t="shared" si="15"/>
        <v>415.52523839999998</v>
      </c>
      <c r="T44" s="189">
        <f t="shared" si="15"/>
        <v>423.76172817000003</v>
      </c>
      <c r="U44" s="189">
        <f t="shared" si="15"/>
        <v>499.10456037999995</v>
      </c>
      <c r="V44" s="189">
        <f t="shared" si="15"/>
        <v>552.98948026999994</v>
      </c>
      <c r="W44" s="189">
        <f t="shared" si="15"/>
        <v>680.40758466999989</v>
      </c>
      <c r="X44" s="189">
        <f t="shared" si="15"/>
        <v>605.33491594000009</v>
      </c>
      <c r="Y44" s="189">
        <f t="shared" si="15"/>
        <v>467.6657885475625</v>
      </c>
      <c r="Z44" s="189">
        <f t="shared" si="15"/>
        <v>718.98014403649699</v>
      </c>
      <c r="AA44" s="189">
        <f t="shared" si="15"/>
        <v>801.58848412970553</v>
      </c>
      <c r="AB44" s="162">
        <f t="shared" si="15"/>
        <v>6132.1420308437637</v>
      </c>
      <c r="AC44" s="163">
        <f t="shared" si="1"/>
        <v>95.785452627420582</v>
      </c>
      <c r="AD44" s="182"/>
      <c r="AE44" s="182"/>
      <c r="AF44" s="182"/>
      <c r="AG44" s="182"/>
      <c r="AH44" s="182"/>
    </row>
    <row r="45" spans="1:34" s="183" customFormat="1" ht="18" customHeight="1">
      <c r="B45" s="184" t="s">
        <v>55</v>
      </c>
      <c r="C45" s="176">
        <f>+[2]DGII!P45</f>
        <v>356.8</v>
      </c>
      <c r="D45" s="176">
        <f>+[2]DGII!Q45</f>
        <v>322.3</v>
      </c>
      <c r="E45" s="176">
        <f>+[2]DGII!R45</f>
        <v>287.10000000000002</v>
      </c>
      <c r="F45" s="176">
        <f>+[2]DGII!S45</f>
        <v>415.3</v>
      </c>
      <c r="G45" s="176">
        <f>+[2]DGII!T45</f>
        <v>422.6</v>
      </c>
      <c r="H45" s="176">
        <f>+[2]DGII!U45</f>
        <v>498.7</v>
      </c>
      <c r="I45" s="176">
        <f>+[2]DGII!V45</f>
        <v>552.9</v>
      </c>
      <c r="J45" s="176">
        <f>+[2]DGII!W45</f>
        <v>679.9</v>
      </c>
      <c r="K45" s="176">
        <f>+[2]DGII!X45</f>
        <v>625.29999999999995</v>
      </c>
      <c r="L45" s="176">
        <f>+[2]DGII!Y45</f>
        <v>467.4</v>
      </c>
      <c r="M45" s="176">
        <f>+[2]DGII!Z45</f>
        <v>603.5</v>
      </c>
      <c r="N45" s="176">
        <f>+[2]DGII!AA45</f>
        <v>638.29999999999995</v>
      </c>
      <c r="O45" s="169">
        <f>SUM(C45:N45)</f>
        <v>5870.0999999999995</v>
      </c>
      <c r="P45" s="177">
        <v>356.81472173999998</v>
      </c>
      <c r="Q45" s="177">
        <v>322.2772008</v>
      </c>
      <c r="R45" s="177">
        <v>287.07897851999996</v>
      </c>
      <c r="S45" s="177">
        <v>415.33523839999998</v>
      </c>
      <c r="T45" s="177">
        <v>422.60510017000001</v>
      </c>
      <c r="U45" s="177">
        <v>498.75040237999997</v>
      </c>
      <c r="V45" s="177">
        <v>552.92106426999999</v>
      </c>
      <c r="W45" s="177">
        <v>679.91901066999992</v>
      </c>
      <c r="X45" s="177">
        <v>605.18641194000008</v>
      </c>
      <c r="Y45" s="177">
        <v>467.52635054756252</v>
      </c>
      <c r="Z45" s="177">
        <v>718.96072225148907</v>
      </c>
      <c r="AA45" s="177">
        <v>801.57845028246561</v>
      </c>
      <c r="AB45" s="171">
        <f>SUM(P45:AA45)</f>
        <v>6128.9536519715157</v>
      </c>
      <c r="AC45" s="172">
        <f t="shared" si="1"/>
        <v>95.776544143252735</v>
      </c>
      <c r="AD45" s="182"/>
      <c r="AE45" s="182"/>
      <c r="AF45" s="182"/>
      <c r="AG45" s="182"/>
      <c r="AH45" s="182"/>
    </row>
    <row r="46" spans="1:34" s="183" customFormat="1" ht="18" customHeight="1">
      <c r="B46" s="184" t="s">
        <v>35</v>
      </c>
      <c r="C46" s="176">
        <f>+[2]DGII!P46</f>
        <v>0.1</v>
      </c>
      <c r="D46" s="176">
        <f>+[2]DGII!Q46</f>
        <v>0.3</v>
      </c>
      <c r="E46" s="176">
        <f>+[2]DGII!R46</f>
        <v>0.2</v>
      </c>
      <c r="F46" s="176">
        <f>+[2]DGII!S46</f>
        <v>0.2</v>
      </c>
      <c r="G46" s="176">
        <f>+[2]DGII!T46</f>
        <v>1.2</v>
      </c>
      <c r="H46" s="176">
        <f>+[2]DGII!U46</f>
        <v>0.4</v>
      </c>
      <c r="I46" s="176">
        <f>+[2]DGII!V46</f>
        <v>0.1</v>
      </c>
      <c r="J46" s="176">
        <f>+[2]DGII!W46</f>
        <v>0.5</v>
      </c>
      <c r="K46" s="176">
        <f>+[2]DGII!X46</f>
        <v>0.2</v>
      </c>
      <c r="L46" s="176">
        <f>+[2]DGII!Y46</f>
        <v>0.2</v>
      </c>
      <c r="M46" s="176">
        <f>+[2]DGII!Z46</f>
        <v>0.1</v>
      </c>
      <c r="N46" s="176">
        <f>+[2]DGII!AA46</f>
        <v>0.1</v>
      </c>
      <c r="O46" s="169">
        <f>SUM(C46:N46)</f>
        <v>3.6000000000000005</v>
      </c>
      <c r="P46" s="179">
        <v>3.6568000000000003E-2</v>
      </c>
      <c r="Q46" s="179">
        <v>0.35090924000000001</v>
      </c>
      <c r="R46" s="179">
        <v>0.22572800000000001</v>
      </c>
      <c r="S46" s="179">
        <v>0.19</v>
      </c>
      <c r="T46" s="179">
        <v>1.156628</v>
      </c>
      <c r="U46" s="179">
        <v>0.35415799999999997</v>
      </c>
      <c r="V46" s="179">
        <v>6.8416000000000005E-2</v>
      </c>
      <c r="W46" s="179">
        <v>0.48857400000000001</v>
      </c>
      <c r="X46" s="179">
        <v>0.148504</v>
      </c>
      <c r="Y46" s="179">
        <v>0.13943800000000001</v>
      </c>
      <c r="Z46" s="179">
        <v>1.9421785007937929E-2</v>
      </c>
      <c r="AA46" s="179">
        <v>1.0033847239902451E-2</v>
      </c>
      <c r="AB46" s="171">
        <f>SUM(P46:AA46)</f>
        <v>3.1883788722478408</v>
      </c>
      <c r="AC46" s="172">
        <f t="shared" si="1"/>
        <v>112.91004439073961</v>
      </c>
      <c r="AD46" s="182"/>
      <c r="AE46" s="182"/>
      <c r="AF46" s="182"/>
      <c r="AG46" s="182"/>
      <c r="AH46" s="182"/>
    </row>
    <row r="47" spans="1:34" ht="18" customHeight="1">
      <c r="B47" s="188" t="s">
        <v>56</v>
      </c>
      <c r="C47" s="160">
        <f>+[2]DGII!P47</f>
        <v>56.4</v>
      </c>
      <c r="D47" s="160">
        <f>+[2]DGII!Q47</f>
        <v>83.9</v>
      </c>
      <c r="E47" s="160">
        <f>+[2]DGII!R47</f>
        <v>101.7</v>
      </c>
      <c r="F47" s="160">
        <f>+[2]DGII!S47</f>
        <v>81.3</v>
      </c>
      <c r="G47" s="160">
        <f>+[2]DGII!T47</f>
        <v>91.5</v>
      </c>
      <c r="H47" s="160">
        <f>+[2]DGII!U47</f>
        <v>92.8</v>
      </c>
      <c r="I47" s="160">
        <f>+[2]DGII!V47</f>
        <v>91.4</v>
      </c>
      <c r="J47" s="160">
        <f>+[2]DGII!W47</f>
        <v>92.9</v>
      </c>
      <c r="K47" s="160">
        <f>+[2]DGII!X47</f>
        <v>89.9</v>
      </c>
      <c r="L47" s="160">
        <f>+[2]DGII!Y47</f>
        <v>96.1</v>
      </c>
      <c r="M47" s="160">
        <f>+[2]DGII!Z47</f>
        <v>103.4</v>
      </c>
      <c r="N47" s="160">
        <f>+[2]DGII!AA47</f>
        <v>120.4</v>
      </c>
      <c r="O47" s="165">
        <f>SUM(C47:N47)</f>
        <v>1101.7</v>
      </c>
      <c r="P47" s="161">
        <v>56.408296419999999</v>
      </c>
      <c r="Q47" s="161">
        <v>83.932445209999997</v>
      </c>
      <c r="R47" s="161">
        <v>101.73983654000001</v>
      </c>
      <c r="S47" s="161">
        <v>81.280200879999995</v>
      </c>
      <c r="T47" s="161">
        <v>91.473635779999995</v>
      </c>
      <c r="U47" s="161">
        <v>92.827518249999997</v>
      </c>
      <c r="V47" s="161">
        <v>91.445333969999993</v>
      </c>
      <c r="W47" s="161">
        <v>92.915937260000007</v>
      </c>
      <c r="X47" s="161">
        <v>89.923602430000003</v>
      </c>
      <c r="Y47" s="161">
        <v>95.702932810000007</v>
      </c>
      <c r="Z47" s="161">
        <v>95.570404609471083</v>
      </c>
      <c r="AA47" s="161">
        <v>105.70621163205219</v>
      </c>
      <c r="AB47" s="162">
        <f>SUM(P47:AA47)</f>
        <v>1078.9263557915233</v>
      </c>
      <c r="AC47" s="163">
        <f t="shared" si="1"/>
        <v>102.1107691072918</v>
      </c>
      <c r="AD47" s="137"/>
      <c r="AE47" s="137"/>
      <c r="AF47" s="137"/>
      <c r="AG47" s="137"/>
      <c r="AH47" s="137"/>
    </row>
    <row r="48" spans="1:34" ht="18" customHeight="1">
      <c r="A48" s="190"/>
      <c r="B48" s="188" t="s">
        <v>57</v>
      </c>
      <c r="C48" s="160">
        <f>+[2]DGII!P48</f>
        <v>0</v>
      </c>
      <c r="D48" s="160">
        <f>+[2]DGII!Q48</f>
        <v>0.2</v>
      </c>
      <c r="E48" s="160">
        <f>+[2]DGII!R48</f>
        <v>0.1</v>
      </c>
      <c r="F48" s="160">
        <f>+[2]DGII!S48</f>
        <v>0</v>
      </c>
      <c r="G48" s="160">
        <f>+[2]DGII!T48</f>
        <v>0.1</v>
      </c>
      <c r="H48" s="160">
        <f>+[2]DGII!U48</f>
        <v>0.1</v>
      </c>
      <c r="I48" s="160">
        <f>+[2]DGII!V48</f>
        <v>0.3</v>
      </c>
      <c r="J48" s="160">
        <f>+[2]DGII!W48</f>
        <v>0.2</v>
      </c>
      <c r="K48" s="160">
        <f>+[2]DGII!X48</f>
        <v>0.1</v>
      </c>
      <c r="L48" s="160">
        <f>+[2]DGII!Y48</f>
        <v>0.4</v>
      </c>
      <c r="M48" s="160">
        <f>+[2]DGII!Z48</f>
        <v>0.1</v>
      </c>
      <c r="N48" s="160">
        <f>+[2]DGII!AA48</f>
        <v>0.1</v>
      </c>
      <c r="O48" s="165">
        <f>SUM(C48:N48)</f>
        <v>1.7000000000000002</v>
      </c>
      <c r="P48" s="161">
        <v>4.2348080000000003E-2</v>
      </c>
      <c r="Q48" s="161">
        <v>0.20034489000000003</v>
      </c>
      <c r="R48" s="161">
        <v>7.1818199999999999E-2</v>
      </c>
      <c r="S48" s="161">
        <v>4.1354889999999998E-2</v>
      </c>
      <c r="T48" s="161">
        <v>4.2471620000000002E-2</v>
      </c>
      <c r="U48" s="161">
        <v>9.833800999999999E-2</v>
      </c>
      <c r="V48" s="161">
        <v>0.34539731000000001</v>
      </c>
      <c r="W48" s="161">
        <v>0.14454657000000001</v>
      </c>
      <c r="X48" s="161">
        <v>0.16679074999999999</v>
      </c>
      <c r="Y48" s="161">
        <v>0</v>
      </c>
      <c r="Z48" s="161">
        <v>0.32373435994058547</v>
      </c>
      <c r="AA48" s="161">
        <v>0.45725302903370951</v>
      </c>
      <c r="AB48" s="162">
        <f>SUM(P48:AA48)</f>
        <v>1.9343977089742952</v>
      </c>
      <c r="AC48" s="163">
        <f t="shared" si="1"/>
        <v>87.882651644651546</v>
      </c>
      <c r="AD48" s="137"/>
      <c r="AE48" s="137"/>
      <c r="AF48" s="137"/>
      <c r="AG48" s="137"/>
      <c r="AH48" s="137"/>
    </row>
    <row r="49" spans="1:207" ht="18" customHeight="1">
      <c r="B49" s="159" t="s">
        <v>58</v>
      </c>
      <c r="C49" s="160">
        <f t="shared" ref="C49:AA49" si="16">+C50+C53+C56</f>
        <v>189.89999999999998</v>
      </c>
      <c r="D49" s="160">
        <f t="shared" si="16"/>
        <v>181.9</v>
      </c>
      <c r="E49" s="160">
        <f t="shared" si="16"/>
        <v>208.30000000000004</v>
      </c>
      <c r="F49" s="160">
        <f t="shared" si="16"/>
        <v>340.5</v>
      </c>
      <c r="G49" s="160">
        <f t="shared" si="16"/>
        <v>341.90000000000003</v>
      </c>
      <c r="H49" s="160">
        <f t="shared" si="16"/>
        <v>338.6</v>
      </c>
      <c r="I49" s="160">
        <f t="shared" si="16"/>
        <v>328.3</v>
      </c>
      <c r="J49" s="160">
        <f t="shared" si="16"/>
        <v>303.3</v>
      </c>
      <c r="K49" s="160">
        <f t="shared" si="16"/>
        <v>282.40000000000003</v>
      </c>
      <c r="L49" s="160">
        <f t="shared" si="16"/>
        <v>298.39999999999998</v>
      </c>
      <c r="M49" s="160">
        <f t="shared" si="16"/>
        <v>348</v>
      </c>
      <c r="N49" s="160">
        <f t="shared" si="16"/>
        <v>366.90000000000003</v>
      </c>
      <c r="O49" s="173">
        <f t="shared" si="16"/>
        <v>3528.4</v>
      </c>
      <c r="P49" s="161">
        <f t="shared" si="16"/>
        <v>189.94512185000002</v>
      </c>
      <c r="Q49" s="161">
        <f t="shared" si="16"/>
        <v>181.85519876999999</v>
      </c>
      <c r="R49" s="161">
        <f t="shared" si="16"/>
        <v>208.27914655999999</v>
      </c>
      <c r="S49" s="161">
        <f t="shared" si="16"/>
        <v>340.42426583999998</v>
      </c>
      <c r="T49" s="161">
        <f t="shared" si="16"/>
        <v>341.95321388999997</v>
      </c>
      <c r="U49" s="161">
        <f t="shared" si="16"/>
        <v>338.60790663</v>
      </c>
      <c r="V49" s="161">
        <f t="shared" si="16"/>
        <v>328.32393077</v>
      </c>
      <c r="W49" s="161">
        <f t="shared" si="16"/>
        <v>303.28840678</v>
      </c>
      <c r="X49" s="161">
        <f t="shared" si="16"/>
        <v>282.38354329999999</v>
      </c>
      <c r="Y49" s="161">
        <f t="shared" si="16"/>
        <v>298.22669934543308</v>
      </c>
      <c r="Z49" s="161">
        <f t="shared" si="16"/>
        <v>300.84652078639738</v>
      </c>
      <c r="AA49" s="161">
        <f t="shared" si="16"/>
        <v>308.79361982395613</v>
      </c>
      <c r="AB49" s="162">
        <f>+AB50+AB53+AB56</f>
        <v>3422.9275743457865</v>
      </c>
      <c r="AC49" s="163">
        <f t="shared" si="1"/>
        <v>103.0813513684809</v>
      </c>
      <c r="AD49" s="137"/>
      <c r="AE49" s="137"/>
      <c r="AF49" s="137"/>
      <c r="AG49" s="137"/>
      <c r="AH49" s="137"/>
    </row>
    <row r="50" spans="1:207" ht="18" customHeight="1">
      <c r="B50" s="191" t="s">
        <v>59</v>
      </c>
      <c r="C50" s="160">
        <f t="shared" ref="C50:AB50" si="17">+C51+C52</f>
        <v>0.1</v>
      </c>
      <c r="D50" s="160">
        <f t="shared" si="17"/>
        <v>0.1</v>
      </c>
      <c r="E50" s="160">
        <f t="shared" si="17"/>
        <v>1.4</v>
      </c>
      <c r="F50" s="160">
        <f t="shared" si="17"/>
        <v>0</v>
      </c>
      <c r="G50" s="160">
        <f t="shared" si="17"/>
        <v>0</v>
      </c>
      <c r="H50" s="160">
        <f t="shared" si="17"/>
        <v>0.1</v>
      </c>
      <c r="I50" s="160">
        <f t="shared" si="17"/>
        <v>1.9</v>
      </c>
      <c r="J50" s="160">
        <f t="shared" si="17"/>
        <v>0.1</v>
      </c>
      <c r="K50" s="160">
        <f t="shared" si="17"/>
        <v>0.1</v>
      </c>
      <c r="L50" s="160">
        <f t="shared" si="17"/>
        <v>1.2</v>
      </c>
      <c r="M50" s="160">
        <f t="shared" si="17"/>
        <v>0</v>
      </c>
      <c r="N50" s="160">
        <f t="shared" si="17"/>
        <v>0.1</v>
      </c>
      <c r="O50" s="173">
        <f t="shared" si="17"/>
        <v>5.0999999999999996</v>
      </c>
      <c r="P50" s="161">
        <f t="shared" si="17"/>
        <v>0.10468438000000001</v>
      </c>
      <c r="Q50" s="161">
        <f t="shared" si="17"/>
        <v>9.3390000000000001E-2</v>
      </c>
      <c r="R50" s="161">
        <f t="shared" si="17"/>
        <v>1.34368</v>
      </c>
      <c r="S50" s="161">
        <f t="shared" si="17"/>
        <v>8.8299999999999993E-3</v>
      </c>
      <c r="T50" s="161">
        <f t="shared" si="17"/>
        <v>7.77E-3</v>
      </c>
      <c r="U50" s="161">
        <f t="shared" si="17"/>
        <v>6.2829999999999997E-2</v>
      </c>
      <c r="V50" s="161">
        <f t="shared" si="17"/>
        <v>1.8989499999999999</v>
      </c>
      <c r="W50" s="161">
        <f t="shared" si="17"/>
        <v>0.1158</v>
      </c>
      <c r="X50" s="161">
        <f t="shared" si="17"/>
        <v>0.10579279</v>
      </c>
      <c r="Y50" s="161">
        <f t="shared" si="17"/>
        <v>1.24295</v>
      </c>
      <c r="Z50" s="161">
        <f t="shared" si="17"/>
        <v>0</v>
      </c>
      <c r="AA50" s="161">
        <f t="shared" si="17"/>
        <v>0</v>
      </c>
      <c r="AB50" s="163">
        <f t="shared" si="17"/>
        <v>4.9846771700000003</v>
      </c>
      <c r="AC50" s="163">
        <f t="shared" si="1"/>
        <v>102.31354661629972</v>
      </c>
      <c r="AD50" s="137"/>
      <c r="AE50" s="137"/>
      <c r="AF50" s="137"/>
      <c r="AG50" s="137"/>
      <c r="AH50" s="137"/>
    </row>
    <row r="51" spans="1:207" ht="18" customHeight="1">
      <c r="B51" s="186" t="s">
        <v>60</v>
      </c>
      <c r="C51" s="176">
        <f>+[2]DGII!P51</f>
        <v>0.1</v>
      </c>
      <c r="D51" s="176">
        <f>+[2]DGII!Q51</f>
        <v>0.1</v>
      </c>
      <c r="E51" s="176">
        <f>+[2]DGII!R51</f>
        <v>1.4</v>
      </c>
      <c r="F51" s="176">
        <f>+[2]DGII!S51</f>
        <v>0</v>
      </c>
      <c r="G51" s="176">
        <f>+[2]DGII!T51</f>
        <v>0</v>
      </c>
      <c r="H51" s="176">
        <f>+[2]DGII!U51</f>
        <v>0.1</v>
      </c>
      <c r="I51" s="176">
        <f>+[2]DGII!V51</f>
        <v>1.9</v>
      </c>
      <c r="J51" s="176">
        <f>+[2]DGII!W51</f>
        <v>0.1</v>
      </c>
      <c r="K51" s="176">
        <f>+[2]DGII!X51</f>
        <v>0.1</v>
      </c>
      <c r="L51" s="176">
        <f>+[2]DGII!Y51</f>
        <v>1.2</v>
      </c>
      <c r="M51" s="176">
        <f>+[2]DGII!Z51</f>
        <v>0</v>
      </c>
      <c r="N51" s="176">
        <f>+[2]DGII!AA51</f>
        <v>0.1</v>
      </c>
      <c r="O51" s="169">
        <f>SUM(C51:N51)</f>
        <v>5.0999999999999996</v>
      </c>
      <c r="P51" s="179">
        <v>0.10468438000000001</v>
      </c>
      <c r="Q51" s="179">
        <v>9.3390000000000001E-2</v>
      </c>
      <c r="R51" s="179">
        <v>1.34368</v>
      </c>
      <c r="S51" s="179">
        <v>8.8299999999999993E-3</v>
      </c>
      <c r="T51" s="179">
        <v>7.77E-3</v>
      </c>
      <c r="U51" s="179">
        <v>6.2829999999999997E-2</v>
      </c>
      <c r="V51" s="179">
        <v>1.8989499999999999</v>
      </c>
      <c r="W51" s="179">
        <v>0.1158</v>
      </c>
      <c r="X51" s="179">
        <v>0.10579279</v>
      </c>
      <c r="Y51" s="179">
        <v>1.24295</v>
      </c>
      <c r="Z51" s="179">
        <v>0</v>
      </c>
      <c r="AA51" s="179">
        <v>0</v>
      </c>
      <c r="AB51" s="172">
        <f>SUM(P51:AA51)</f>
        <v>4.9846771700000003</v>
      </c>
      <c r="AC51" s="172">
        <f t="shared" si="1"/>
        <v>102.31354661629972</v>
      </c>
      <c r="AD51" s="137"/>
      <c r="AE51" s="137"/>
      <c r="AF51" s="137"/>
      <c r="AG51" s="137"/>
      <c r="AH51" s="137"/>
    </row>
    <row r="52" spans="1:207" ht="18" customHeight="1">
      <c r="B52" s="186" t="s">
        <v>61</v>
      </c>
      <c r="C52" s="176">
        <f>+[2]DGII!P52</f>
        <v>0</v>
      </c>
      <c r="D52" s="176">
        <f>+[2]DGII!Q52</f>
        <v>0</v>
      </c>
      <c r="E52" s="176">
        <f>+[2]DGII!R52</f>
        <v>0</v>
      </c>
      <c r="F52" s="176">
        <f>+[2]DGII!S52</f>
        <v>0</v>
      </c>
      <c r="G52" s="176">
        <f>+[2]DGII!T52</f>
        <v>0</v>
      </c>
      <c r="H52" s="176">
        <f>+[2]DGII!U52</f>
        <v>0</v>
      </c>
      <c r="I52" s="176">
        <f>+[2]DGII!V52</f>
        <v>0</v>
      </c>
      <c r="J52" s="176">
        <f>+[2]DGII!W52</f>
        <v>0</v>
      </c>
      <c r="K52" s="176">
        <f>+[2]DGII!X52</f>
        <v>0</v>
      </c>
      <c r="L52" s="176">
        <f>+[2]DGII!Y52</f>
        <v>0</v>
      </c>
      <c r="M52" s="176">
        <f>+[2]DGII!Z52</f>
        <v>0</v>
      </c>
      <c r="N52" s="176">
        <f>+[2]DGII!AA52</f>
        <v>0</v>
      </c>
      <c r="O52" s="169">
        <f>SUM(C52:N52)</f>
        <v>0</v>
      </c>
      <c r="P52" s="177">
        <v>0</v>
      </c>
      <c r="Q52" s="177">
        <v>0</v>
      </c>
      <c r="R52" s="177">
        <v>0</v>
      </c>
      <c r="S52" s="177">
        <v>0</v>
      </c>
      <c r="T52" s="177">
        <v>0</v>
      </c>
      <c r="U52" s="177">
        <v>0</v>
      </c>
      <c r="V52" s="177">
        <v>0</v>
      </c>
      <c r="W52" s="177">
        <v>0</v>
      </c>
      <c r="X52" s="177">
        <v>0</v>
      </c>
      <c r="Y52" s="177">
        <v>0</v>
      </c>
      <c r="Z52" s="177">
        <v>0</v>
      </c>
      <c r="AA52" s="177">
        <v>0</v>
      </c>
      <c r="AB52" s="172">
        <f>SUM(P52:AA52)</f>
        <v>0</v>
      </c>
      <c r="AC52" s="172" t="s">
        <v>62</v>
      </c>
      <c r="AD52" s="137"/>
      <c r="AE52" s="137"/>
      <c r="AF52" s="137"/>
      <c r="AG52" s="137"/>
      <c r="AH52" s="137"/>
    </row>
    <row r="53" spans="1:207" ht="18" customHeight="1">
      <c r="B53" s="191" t="s">
        <v>63</v>
      </c>
      <c r="C53" s="160">
        <f t="shared" ref="C53:AB53" si="18">+C54+C55</f>
        <v>186.1</v>
      </c>
      <c r="D53" s="160">
        <f t="shared" si="18"/>
        <v>177.8</v>
      </c>
      <c r="E53" s="160">
        <f t="shared" si="18"/>
        <v>201.60000000000002</v>
      </c>
      <c r="F53" s="160">
        <f t="shared" si="18"/>
        <v>336.1</v>
      </c>
      <c r="G53" s="160">
        <f t="shared" si="18"/>
        <v>336.90000000000003</v>
      </c>
      <c r="H53" s="160">
        <f t="shared" si="18"/>
        <v>334</v>
      </c>
      <c r="I53" s="160">
        <f t="shared" si="18"/>
        <v>322.20000000000005</v>
      </c>
      <c r="J53" s="160">
        <f t="shared" si="18"/>
        <v>298.8</v>
      </c>
      <c r="K53" s="160">
        <f t="shared" si="18"/>
        <v>278.2</v>
      </c>
      <c r="L53" s="160">
        <f t="shared" si="18"/>
        <v>293</v>
      </c>
      <c r="M53" s="160">
        <f t="shared" si="18"/>
        <v>343.8</v>
      </c>
      <c r="N53" s="160">
        <f t="shared" si="18"/>
        <v>363</v>
      </c>
      <c r="O53" s="173">
        <f t="shared" si="18"/>
        <v>3471.5</v>
      </c>
      <c r="P53" s="161">
        <f t="shared" si="18"/>
        <v>186.10952942</v>
      </c>
      <c r="Q53" s="161">
        <f t="shared" si="18"/>
        <v>177.75636538999998</v>
      </c>
      <c r="R53" s="161">
        <f t="shared" si="18"/>
        <v>201.59900536999999</v>
      </c>
      <c r="S53" s="161">
        <f t="shared" si="18"/>
        <v>336.03862611</v>
      </c>
      <c r="T53" s="161">
        <f t="shared" si="18"/>
        <v>336.93809912</v>
      </c>
      <c r="U53" s="161">
        <f t="shared" si="18"/>
        <v>334.05529747999998</v>
      </c>
      <c r="V53" s="161">
        <f t="shared" si="18"/>
        <v>322.18875022999998</v>
      </c>
      <c r="W53" s="161">
        <f t="shared" si="18"/>
        <v>298.76979346000002</v>
      </c>
      <c r="X53" s="161">
        <f t="shared" si="18"/>
        <v>278.18480226999998</v>
      </c>
      <c r="Y53" s="161">
        <f t="shared" si="18"/>
        <v>293.09137174543309</v>
      </c>
      <c r="Z53" s="161">
        <f t="shared" si="18"/>
        <v>297.17556465351583</v>
      </c>
      <c r="AA53" s="161">
        <f t="shared" si="18"/>
        <v>304.839033230079</v>
      </c>
      <c r="AB53" s="162">
        <f t="shared" si="18"/>
        <v>3366.7462384790279</v>
      </c>
      <c r="AC53" s="163">
        <f>+O53/AB53*100</f>
        <v>103.11142432784884</v>
      </c>
      <c r="AD53" s="137"/>
      <c r="AE53" s="137"/>
      <c r="AF53" s="137"/>
      <c r="AG53" s="137"/>
      <c r="AH53" s="137"/>
    </row>
    <row r="54" spans="1:207" ht="18" customHeight="1">
      <c r="A54" s="192"/>
      <c r="B54" s="184" t="s">
        <v>64</v>
      </c>
      <c r="C54" s="176">
        <f>+[2]DGII!P54</f>
        <v>184.5</v>
      </c>
      <c r="D54" s="176">
        <f>+[2]DGII!Q54</f>
        <v>175.3</v>
      </c>
      <c r="E54" s="176">
        <f>+[2]DGII!R54</f>
        <v>198.8</v>
      </c>
      <c r="F54" s="176">
        <f>+[2]DGII!S54</f>
        <v>333.5</v>
      </c>
      <c r="G54" s="176">
        <f>+[2]DGII!T54</f>
        <v>334.3</v>
      </c>
      <c r="H54" s="176">
        <f>+[2]DGII!U54</f>
        <v>331.2</v>
      </c>
      <c r="I54" s="176">
        <f>+[2]DGII!V54</f>
        <v>319.60000000000002</v>
      </c>
      <c r="J54" s="176">
        <f>+[2]DGII!W54</f>
        <v>296.2</v>
      </c>
      <c r="K54" s="176">
        <f>+[2]DGII!X54</f>
        <v>275.39999999999998</v>
      </c>
      <c r="L54" s="176">
        <f>+[2]DGII!Y54</f>
        <v>290.39999999999998</v>
      </c>
      <c r="M54" s="176">
        <f>+[2]DGII!Z54</f>
        <v>341.1</v>
      </c>
      <c r="N54" s="176">
        <f>+[2]DGII!AA54</f>
        <v>360.7</v>
      </c>
      <c r="O54" s="169">
        <f>SUM(C54:N54)</f>
        <v>3441</v>
      </c>
      <c r="P54" s="177">
        <v>184.49512741999999</v>
      </c>
      <c r="Q54" s="177">
        <v>175.27881199999999</v>
      </c>
      <c r="R54" s="177">
        <v>198.84243180999999</v>
      </c>
      <c r="S54" s="177">
        <v>333.48563294000002</v>
      </c>
      <c r="T54" s="177">
        <v>334.32118129000003</v>
      </c>
      <c r="U54" s="177">
        <v>331.20985464</v>
      </c>
      <c r="V54" s="177">
        <v>319.55302129</v>
      </c>
      <c r="W54" s="177">
        <v>296.24231185000002</v>
      </c>
      <c r="X54" s="177">
        <v>275.41160739999998</v>
      </c>
      <c r="Y54" s="177">
        <v>290.47528076543307</v>
      </c>
      <c r="Z54" s="177">
        <v>295.08464881780003</v>
      </c>
      <c r="AA54" s="177">
        <v>302.73745652713569</v>
      </c>
      <c r="AB54" s="171">
        <f>SUM(P54:AA54)</f>
        <v>3337.1373667503685</v>
      </c>
      <c r="AC54" s="172">
        <f>+O54/AB54*100</f>
        <v>103.11232717851139</v>
      </c>
      <c r="AD54" s="137"/>
      <c r="AE54" s="137"/>
      <c r="AF54" s="137"/>
      <c r="AG54" s="137"/>
      <c r="AH54" s="137"/>
    </row>
    <row r="55" spans="1:207" ht="18" customHeight="1">
      <c r="B55" s="184" t="s">
        <v>35</v>
      </c>
      <c r="C55" s="176">
        <f>+[2]DGII!P55</f>
        <v>1.6</v>
      </c>
      <c r="D55" s="176">
        <f>+[2]DGII!Q55</f>
        <v>2.5</v>
      </c>
      <c r="E55" s="176">
        <f>+[2]DGII!R55</f>
        <v>2.8</v>
      </c>
      <c r="F55" s="176">
        <f>+[2]DGII!S55</f>
        <v>2.6</v>
      </c>
      <c r="G55" s="176">
        <f>+[2]DGII!T55</f>
        <v>2.6</v>
      </c>
      <c r="H55" s="176">
        <f>+[2]DGII!U55</f>
        <v>2.8</v>
      </c>
      <c r="I55" s="176">
        <f>+[2]DGII!V55</f>
        <v>2.6</v>
      </c>
      <c r="J55" s="176">
        <f>+[2]DGII!W55</f>
        <v>2.6</v>
      </c>
      <c r="K55" s="176">
        <f>+[2]DGII!X55</f>
        <v>2.8</v>
      </c>
      <c r="L55" s="176">
        <f>+[2]DGII!Y55</f>
        <v>2.6</v>
      </c>
      <c r="M55" s="176">
        <f>+[2]DGII!Z55</f>
        <v>2.7</v>
      </c>
      <c r="N55" s="176">
        <f>+[2]DGII!AA55</f>
        <v>2.2999999999999998</v>
      </c>
      <c r="O55" s="169">
        <f>SUM(C55:N55)</f>
        <v>30.500000000000004</v>
      </c>
      <c r="P55" s="177">
        <v>1.6144019999999999</v>
      </c>
      <c r="Q55" s="177">
        <v>2.4775533900000002</v>
      </c>
      <c r="R55" s="177">
        <v>2.7565735600000001</v>
      </c>
      <c r="S55" s="177">
        <v>2.5529931700000001</v>
      </c>
      <c r="T55" s="177">
        <v>2.6169178300000002</v>
      </c>
      <c r="U55" s="177">
        <v>2.84544284</v>
      </c>
      <c r="V55" s="177">
        <v>2.6357289399999999</v>
      </c>
      <c r="W55" s="177">
        <v>2.5274816099999997</v>
      </c>
      <c r="X55" s="177">
        <v>2.7731948700000002</v>
      </c>
      <c r="Y55" s="177">
        <v>2.6160909800000001</v>
      </c>
      <c r="Z55" s="177">
        <v>2.0909158357158333</v>
      </c>
      <c r="AA55" s="177">
        <v>2.1015767029432868</v>
      </c>
      <c r="AB55" s="171">
        <f>SUM(P55:AA55)</f>
        <v>29.608871728659121</v>
      </c>
      <c r="AC55" s="172">
        <f>+O55/AB55*100</f>
        <v>103.00966642534486</v>
      </c>
      <c r="AD55" s="137"/>
      <c r="AE55" s="137"/>
      <c r="AF55" s="137"/>
      <c r="AG55" s="137"/>
      <c r="AH55" s="137"/>
    </row>
    <row r="56" spans="1:207" ht="18" customHeight="1">
      <c r="B56" s="191" t="s">
        <v>65</v>
      </c>
      <c r="C56" s="160">
        <f>+[2]DGII!P56</f>
        <v>3.7</v>
      </c>
      <c r="D56" s="160">
        <f>+[2]DGII!Q56</f>
        <v>4</v>
      </c>
      <c r="E56" s="160">
        <f>+[2]DGII!R56</f>
        <v>5.3</v>
      </c>
      <c r="F56" s="160">
        <f>+[2]DGII!S56</f>
        <v>4.4000000000000004</v>
      </c>
      <c r="G56" s="160">
        <f>+[2]DGII!T56</f>
        <v>5</v>
      </c>
      <c r="H56" s="160">
        <f>+[2]DGII!U56</f>
        <v>4.5</v>
      </c>
      <c r="I56" s="160">
        <f>+[2]DGII!V56</f>
        <v>4.2</v>
      </c>
      <c r="J56" s="160">
        <f>+[2]DGII!W56</f>
        <v>4.4000000000000004</v>
      </c>
      <c r="K56" s="160">
        <f>+[2]DGII!X56</f>
        <v>4.0999999999999996</v>
      </c>
      <c r="L56" s="160">
        <f>+[2]DGII!Y56</f>
        <v>4.2</v>
      </c>
      <c r="M56" s="160">
        <f>+[2]DGII!Z56</f>
        <v>4.2</v>
      </c>
      <c r="N56" s="160">
        <f>+[2]DGII!AA56</f>
        <v>3.8</v>
      </c>
      <c r="O56" s="165">
        <f>SUM(C56:N56)</f>
        <v>51.800000000000004</v>
      </c>
      <c r="P56" s="187">
        <v>3.73090805</v>
      </c>
      <c r="Q56" s="187">
        <v>4.00544338</v>
      </c>
      <c r="R56" s="187">
        <v>5.3364611899999996</v>
      </c>
      <c r="S56" s="187">
        <v>4.3768097300000006</v>
      </c>
      <c r="T56" s="187">
        <v>5.0073447699999996</v>
      </c>
      <c r="U56" s="187">
        <v>4.4897791500000004</v>
      </c>
      <c r="V56" s="187">
        <v>4.2362305400000002</v>
      </c>
      <c r="W56" s="187">
        <v>4.4028133199999999</v>
      </c>
      <c r="X56" s="187">
        <v>4.0929482400000001</v>
      </c>
      <c r="Y56" s="187">
        <v>3.8923776000000001</v>
      </c>
      <c r="Z56" s="187">
        <v>3.6709561328815354</v>
      </c>
      <c r="AA56" s="187">
        <v>3.9545865938771638</v>
      </c>
      <c r="AB56" s="162">
        <f>SUM(P56:AA56)</f>
        <v>51.196658696758711</v>
      </c>
      <c r="AC56" s="163">
        <f>+O56/AB56*100</f>
        <v>101.17847789015866</v>
      </c>
      <c r="AD56" s="137"/>
      <c r="AE56" s="137"/>
      <c r="AF56" s="137"/>
      <c r="AG56" s="137"/>
      <c r="AH56" s="137"/>
    </row>
    <row r="57" spans="1:207" ht="18" customHeight="1">
      <c r="B57" s="193" t="s">
        <v>66</v>
      </c>
      <c r="C57" s="160">
        <f t="shared" ref="C57:AB57" si="19">+C58+C62+C63</f>
        <v>1073.5999999999999</v>
      </c>
      <c r="D57" s="160">
        <f t="shared" si="19"/>
        <v>754.9</v>
      </c>
      <c r="E57" s="160">
        <f t="shared" si="19"/>
        <v>841.59999999999991</v>
      </c>
      <c r="F57" s="160">
        <f t="shared" si="19"/>
        <v>890.69999999999993</v>
      </c>
      <c r="G57" s="160">
        <f t="shared" si="19"/>
        <v>802</v>
      </c>
      <c r="H57" s="160">
        <f t="shared" si="19"/>
        <v>6151.4</v>
      </c>
      <c r="I57" s="160">
        <f t="shared" si="19"/>
        <v>1014.6</v>
      </c>
      <c r="J57" s="160">
        <f t="shared" si="19"/>
        <v>829.30000000000007</v>
      </c>
      <c r="K57" s="160">
        <f t="shared" si="19"/>
        <v>939</v>
      </c>
      <c r="L57" s="160">
        <f t="shared" si="19"/>
        <v>739</v>
      </c>
      <c r="M57" s="160">
        <f t="shared" si="19"/>
        <v>806.6</v>
      </c>
      <c r="N57" s="160">
        <f t="shared" si="19"/>
        <v>1055.9000000000001</v>
      </c>
      <c r="O57" s="173">
        <f t="shared" si="19"/>
        <v>15898.600000000002</v>
      </c>
      <c r="P57" s="161">
        <f t="shared" si="19"/>
        <v>1073.6329223800001</v>
      </c>
      <c r="Q57" s="161">
        <f t="shared" si="19"/>
        <v>754.90123573999995</v>
      </c>
      <c r="R57" s="161">
        <f t="shared" si="19"/>
        <v>841.60052141999995</v>
      </c>
      <c r="S57" s="161">
        <f t="shared" si="19"/>
        <v>890.70944726000005</v>
      </c>
      <c r="T57" s="161">
        <f t="shared" si="19"/>
        <v>801.98899683999991</v>
      </c>
      <c r="U57" s="161">
        <f t="shared" si="19"/>
        <v>6151.3803890600002</v>
      </c>
      <c r="V57" s="161">
        <f t="shared" si="19"/>
        <v>1014.56799385</v>
      </c>
      <c r="W57" s="161">
        <f t="shared" si="19"/>
        <v>829.32454007999991</v>
      </c>
      <c r="X57" s="161">
        <f>+X58+X62+X63</f>
        <v>938.99110408000001</v>
      </c>
      <c r="Y57" s="161">
        <f>+Y58+Y62+Y63</f>
        <v>738.96184539000001</v>
      </c>
      <c r="Z57" s="161">
        <f>+Z58+Z62+Z63</f>
        <v>803.71571557313257</v>
      </c>
      <c r="AA57" s="161">
        <f>+AA58+AA62+AA63</f>
        <v>832.82589601478821</v>
      </c>
      <c r="AB57" s="162">
        <f t="shared" si="19"/>
        <v>15672.60060768792</v>
      </c>
      <c r="AC57" s="163">
        <f t="shared" ref="AC57:AC60" si="20">+O57/AB57*100</f>
        <v>101.4420031363603</v>
      </c>
      <c r="AD57" s="137"/>
      <c r="AE57" s="137"/>
      <c r="AF57" s="137"/>
      <c r="AG57" s="137"/>
      <c r="AH57" s="137"/>
    </row>
    <row r="58" spans="1:207" s="194" customFormat="1" ht="18" customHeight="1">
      <c r="B58" s="193" t="s">
        <v>67</v>
      </c>
      <c r="C58" s="160">
        <f t="shared" ref="C58:AB58" si="21">+C59</f>
        <v>336.8</v>
      </c>
      <c r="D58" s="160">
        <f t="shared" si="21"/>
        <v>0</v>
      </c>
      <c r="E58" s="160">
        <f t="shared" si="21"/>
        <v>0</v>
      </c>
      <c r="F58" s="160">
        <f t="shared" si="21"/>
        <v>0</v>
      </c>
      <c r="G58" s="160">
        <f t="shared" si="21"/>
        <v>0</v>
      </c>
      <c r="H58" s="160">
        <f t="shared" si="21"/>
        <v>5402.9</v>
      </c>
      <c r="I58" s="160">
        <f t="shared" si="21"/>
        <v>0</v>
      </c>
      <c r="J58" s="160">
        <f t="shared" si="21"/>
        <v>0</v>
      </c>
      <c r="K58" s="160">
        <f t="shared" si="21"/>
        <v>0</v>
      </c>
      <c r="L58" s="160">
        <f t="shared" si="21"/>
        <v>0</v>
      </c>
      <c r="M58" s="160">
        <f t="shared" si="21"/>
        <v>0</v>
      </c>
      <c r="N58" s="160">
        <f t="shared" si="21"/>
        <v>0</v>
      </c>
      <c r="O58" s="173">
        <f t="shared" si="21"/>
        <v>5739.7</v>
      </c>
      <c r="P58" s="161">
        <f t="shared" si="21"/>
        <v>336.79175875999999</v>
      </c>
      <c r="Q58" s="161">
        <f t="shared" si="21"/>
        <v>2.7468059999999999E-2</v>
      </c>
      <c r="R58" s="161">
        <f t="shared" si="21"/>
        <v>1.404011E-2</v>
      </c>
      <c r="S58" s="161">
        <f t="shared" si="21"/>
        <v>6.4630099999999991E-3</v>
      </c>
      <c r="T58" s="161">
        <f t="shared" si="21"/>
        <v>1.0792499999999999E-3</v>
      </c>
      <c r="U58" s="161">
        <f t="shared" si="21"/>
        <v>5402.9043077400001</v>
      </c>
      <c r="V58" s="161">
        <f t="shared" si="21"/>
        <v>9.2122000000000005E-4</v>
      </c>
      <c r="W58" s="161">
        <f t="shared" si="21"/>
        <v>1.4409710000000001E-2</v>
      </c>
      <c r="X58" s="161">
        <f t="shared" si="21"/>
        <v>5.961629999999999E-3</v>
      </c>
      <c r="Y58" s="161">
        <f t="shared" si="21"/>
        <v>3.42809E-3</v>
      </c>
      <c r="Z58" s="161">
        <f t="shared" si="21"/>
        <v>0</v>
      </c>
      <c r="AA58" s="161">
        <f t="shared" si="21"/>
        <v>0</v>
      </c>
      <c r="AB58" s="162">
        <f t="shared" si="21"/>
        <v>5739.7698375800001</v>
      </c>
      <c r="AC58" s="163">
        <f t="shared" si="20"/>
        <v>99.998783268633133</v>
      </c>
    </row>
    <row r="59" spans="1:207" ht="18" customHeight="1">
      <c r="B59" s="191" t="s">
        <v>68</v>
      </c>
      <c r="C59" s="160">
        <f t="shared" ref="C59:AB59" si="22">+C60+C61</f>
        <v>336.8</v>
      </c>
      <c r="D59" s="160">
        <f t="shared" si="22"/>
        <v>0</v>
      </c>
      <c r="E59" s="160">
        <f t="shared" si="22"/>
        <v>0</v>
      </c>
      <c r="F59" s="160">
        <f t="shared" si="22"/>
        <v>0</v>
      </c>
      <c r="G59" s="160">
        <f t="shared" si="22"/>
        <v>0</v>
      </c>
      <c r="H59" s="160">
        <f t="shared" si="22"/>
        <v>5402.9</v>
      </c>
      <c r="I59" s="160">
        <f t="shared" si="22"/>
        <v>0</v>
      </c>
      <c r="J59" s="160">
        <f t="shared" si="22"/>
        <v>0</v>
      </c>
      <c r="K59" s="160">
        <f t="shared" si="22"/>
        <v>0</v>
      </c>
      <c r="L59" s="160">
        <f t="shared" si="22"/>
        <v>0</v>
      </c>
      <c r="M59" s="160">
        <f t="shared" si="22"/>
        <v>0</v>
      </c>
      <c r="N59" s="160">
        <f t="shared" si="22"/>
        <v>0</v>
      </c>
      <c r="O59" s="173">
        <f t="shared" si="22"/>
        <v>5739.7</v>
      </c>
      <c r="P59" s="161">
        <f t="shared" si="22"/>
        <v>336.79175875999999</v>
      </c>
      <c r="Q59" s="161">
        <f t="shared" si="22"/>
        <v>2.7468059999999999E-2</v>
      </c>
      <c r="R59" s="161">
        <f t="shared" si="22"/>
        <v>1.404011E-2</v>
      </c>
      <c r="S59" s="161">
        <f t="shared" si="22"/>
        <v>6.4630099999999991E-3</v>
      </c>
      <c r="T59" s="161">
        <f t="shared" si="22"/>
        <v>1.0792499999999999E-3</v>
      </c>
      <c r="U59" s="161">
        <f t="shared" si="22"/>
        <v>5402.9043077400001</v>
      </c>
      <c r="V59" s="161">
        <f t="shared" si="22"/>
        <v>9.2122000000000005E-4</v>
      </c>
      <c r="W59" s="161">
        <f t="shared" si="22"/>
        <v>1.4409710000000001E-2</v>
      </c>
      <c r="X59" s="161">
        <f t="shared" si="22"/>
        <v>5.961629999999999E-3</v>
      </c>
      <c r="Y59" s="161">
        <f t="shared" si="22"/>
        <v>3.42809E-3</v>
      </c>
      <c r="Z59" s="161">
        <f t="shared" si="22"/>
        <v>0</v>
      </c>
      <c r="AA59" s="161">
        <f t="shared" si="22"/>
        <v>0</v>
      </c>
      <c r="AB59" s="162">
        <f t="shared" si="22"/>
        <v>5739.7698375800001</v>
      </c>
      <c r="AC59" s="163">
        <f t="shared" si="20"/>
        <v>99.998783268633133</v>
      </c>
      <c r="AD59" s="137"/>
      <c r="AE59" s="137"/>
      <c r="AF59" s="137"/>
      <c r="AG59" s="137"/>
      <c r="AH59" s="137"/>
    </row>
    <row r="60" spans="1:207" s="195" customFormat="1" ht="18" customHeight="1">
      <c r="B60" s="184" t="s">
        <v>69</v>
      </c>
      <c r="C60" s="176">
        <f>+[2]DGII!P60</f>
        <v>336.7</v>
      </c>
      <c r="D60" s="176">
        <f>+[2]DGII!Q60</f>
        <v>0</v>
      </c>
      <c r="E60" s="176">
        <f>+[2]DGII!R60</f>
        <v>0</v>
      </c>
      <c r="F60" s="176">
        <f>+[2]DGII!S60</f>
        <v>0</v>
      </c>
      <c r="G60" s="176">
        <f>+[2]DGII!T60</f>
        <v>0</v>
      </c>
      <c r="H60" s="176">
        <f>+[2]DGII!U60</f>
        <v>5402.9</v>
      </c>
      <c r="I60" s="176">
        <f>+[2]DGII!V60</f>
        <v>0</v>
      </c>
      <c r="J60" s="176">
        <f>+[2]DGII!W60</f>
        <v>0</v>
      </c>
      <c r="K60" s="176">
        <f>+[2]DGII!X60</f>
        <v>0</v>
      </c>
      <c r="L60" s="176">
        <f>+[2]DGII!Y60</f>
        <v>0</v>
      </c>
      <c r="M60" s="176">
        <f>+[2]DGII!Z60</f>
        <v>0</v>
      </c>
      <c r="N60" s="176">
        <f>+[2]DGII!AA60</f>
        <v>0</v>
      </c>
      <c r="O60" s="169">
        <f t="shared" ref="O60:O65" si="23">SUM(C60:N60)</f>
        <v>5739.5999999999995</v>
      </c>
      <c r="P60" s="179">
        <v>336.76025704</v>
      </c>
      <c r="Q60" s="179">
        <v>0</v>
      </c>
      <c r="R60" s="179">
        <v>0</v>
      </c>
      <c r="S60" s="179">
        <v>0</v>
      </c>
      <c r="T60" s="179">
        <v>0</v>
      </c>
      <c r="U60" s="179">
        <v>5402.8969999999999</v>
      </c>
      <c r="V60" s="179">
        <v>0</v>
      </c>
      <c r="W60" s="179">
        <v>0</v>
      </c>
      <c r="X60" s="179">
        <v>0</v>
      </c>
      <c r="Y60" s="179">
        <v>0</v>
      </c>
      <c r="Z60" s="179">
        <v>0</v>
      </c>
      <c r="AA60" s="179">
        <v>0</v>
      </c>
      <c r="AB60" s="171">
        <f t="shared" ref="AB60:AB65" si="24">SUM(P60:AA60)</f>
        <v>5739.6572570400003</v>
      </c>
      <c r="AC60" s="172">
        <f t="shared" si="20"/>
        <v>99.999002431026156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 t="s">
        <v>92</v>
      </c>
      <c r="AW60" s="54" t="s">
        <v>92</v>
      </c>
      <c r="AX60" s="54" t="s">
        <v>92</v>
      </c>
      <c r="AY60" s="54" t="s">
        <v>92</v>
      </c>
      <c r="AZ60" s="54" t="s">
        <v>92</v>
      </c>
      <c r="BA60" s="54" t="s">
        <v>92</v>
      </c>
      <c r="BB60" s="54" t="s">
        <v>92</v>
      </c>
      <c r="BC60" s="54" t="s">
        <v>92</v>
      </c>
      <c r="BD60" s="54" t="s">
        <v>92</v>
      </c>
      <c r="BE60" s="54" t="s">
        <v>92</v>
      </c>
      <c r="BF60" s="54" t="s">
        <v>92</v>
      </c>
      <c r="BG60" s="54" t="s">
        <v>92</v>
      </c>
      <c r="BH60" s="54" t="s">
        <v>92</v>
      </c>
      <c r="BI60" s="54" t="s">
        <v>92</v>
      </c>
      <c r="BJ60" s="54" t="s">
        <v>92</v>
      </c>
      <c r="BK60" s="54" t="s">
        <v>92</v>
      </c>
      <c r="BL60" s="54" t="s">
        <v>92</v>
      </c>
      <c r="BM60" s="54" t="s">
        <v>92</v>
      </c>
      <c r="BN60" s="54" t="s">
        <v>92</v>
      </c>
      <c r="BO60" s="54" t="s">
        <v>92</v>
      </c>
      <c r="BP60" s="54" t="s">
        <v>92</v>
      </c>
      <c r="BQ60" s="54" t="s">
        <v>92</v>
      </c>
      <c r="BR60" s="54" t="s">
        <v>92</v>
      </c>
      <c r="BS60" s="54" t="s">
        <v>92</v>
      </c>
      <c r="BT60" s="54" t="s">
        <v>92</v>
      </c>
      <c r="BU60" s="54" t="s">
        <v>92</v>
      </c>
      <c r="BV60" s="54" t="s">
        <v>92</v>
      </c>
      <c r="BW60" s="54" t="s">
        <v>92</v>
      </c>
      <c r="BX60" s="54" t="s">
        <v>92</v>
      </c>
      <c r="BY60" s="54" t="s">
        <v>92</v>
      </c>
      <c r="BZ60" s="54" t="s">
        <v>92</v>
      </c>
      <c r="CA60" s="54" t="s">
        <v>92</v>
      </c>
      <c r="CB60" s="54" t="s">
        <v>92</v>
      </c>
      <c r="CC60" s="54" t="s">
        <v>92</v>
      </c>
      <c r="CD60" s="54" t="s">
        <v>92</v>
      </c>
      <c r="CE60" s="54" t="s">
        <v>92</v>
      </c>
      <c r="CF60" s="54" t="s">
        <v>92</v>
      </c>
      <c r="CG60" s="54" t="s">
        <v>92</v>
      </c>
      <c r="CH60" s="54" t="s">
        <v>92</v>
      </c>
      <c r="CI60" s="54" t="s">
        <v>92</v>
      </c>
      <c r="CJ60" s="54" t="s">
        <v>92</v>
      </c>
      <c r="CK60" s="54" t="s">
        <v>92</v>
      </c>
      <c r="CL60" s="54" t="s">
        <v>92</v>
      </c>
      <c r="CM60" s="54" t="s">
        <v>92</v>
      </c>
      <c r="CN60" s="54" t="s">
        <v>92</v>
      </c>
      <c r="CO60" s="54" t="s">
        <v>92</v>
      </c>
      <c r="CP60" s="54" t="s">
        <v>92</v>
      </c>
      <c r="CQ60" s="54" t="s">
        <v>92</v>
      </c>
      <c r="CR60" s="54" t="s">
        <v>92</v>
      </c>
      <c r="CS60" s="54" t="s">
        <v>92</v>
      </c>
      <c r="CT60" s="54" t="s">
        <v>92</v>
      </c>
      <c r="CU60" s="54" t="s">
        <v>92</v>
      </c>
      <c r="CV60" s="54" t="s">
        <v>92</v>
      </c>
      <c r="CW60" s="54" t="s">
        <v>92</v>
      </c>
      <c r="CX60" s="54" t="s">
        <v>92</v>
      </c>
      <c r="CY60" s="54" t="s">
        <v>92</v>
      </c>
      <c r="CZ60" s="54" t="s">
        <v>92</v>
      </c>
      <c r="DA60" s="54" t="s">
        <v>92</v>
      </c>
      <c r="DB60" s="54" t="s">
        <v>92</v>
      </c>
      <c r="DC60" s="54" t="s">
        <v>92</v>
      </c>
      <c r="DD60" s="54" t="s">
        <v>92</v>
      </c>
      <c r="DE60" s="54" t="s">
        <v>92</v>
      </c>
      <c r="DF60" s="54" t="s">
        <v>92</v>
      </c>
      <c r="DG60" s="54" t="s">
        <v>92</v>
      </c>
      <c r="DH60" s="54" t="s">
        <v>92</v>
      </c>
      <c r="DI60" s="54" t="s">
        <v>92</v>
      </c>
      <c r="DJ60" s="54" t="s">
        <v>92</v>
      </c>
      <c r="DK60" s="54" t="s">
        <v>92</v>
      </c>
      <c r="DL60" s="54" t="s">
        <v>92</v>
      </c>
      <c r="DM60" s="54" t="s">
        <v>92</v>
      </c>
      <c r="DN60" s="54" t="s">
        <v>92</v>
      </c>
      <c r="DO60" s="54" t="s">
        <v>92</v>
      </c>
      <c r="DP60" s="54" t="s">
        <v>92</v>
      </c>
      <c r="DQ60" s="54" t="s">
        <v>92</v>
      </c>
      <c r="DR60" s="54" t="s">
        <v>92</v>
      </c>
      <c r="DS60" s="54" t="s">
        <v>92</v>
      </c>
      <c r="DT60" s="54" t="s">
        <v>92</v>
      </c>
      <c r="DU60" s="54" t="s">
        <v>92</v>
      </c>
      <c r="DV60" s="54" t="s">
        <v>92</v>
      </c>
      <c r="DW60" s="54" t="s">
        <v>92</v>
      </c>
      <c r="DX60" s="54" t="s">
        <v>92</v>
      </c>
      <c r="DY60" s="54" t="s">
        <v>92</v>
      </c>
      <c r="DZ60" s="54" t="s">
        <v>92</v>
      </c>
      <c r="EA60" s="54" t="s">
        <v>92</v>
      </c>
      <c r="EB60" s="54" t="s">
        <v>92</v>
      </c>
      <c r="EC60" s="54" t="s">
        <v>92</v>
      </c>
      <c r="ED60" s="54" t="s">
        <v>92</v>
      </c>
      <c r="EE60" s="54" t="s">
        <v>92</v>
      </c>
      <c r="EF60" s="54" t="s">
        <v>92</v>
      </c>
      <c r="EG60" s="54" t="s">
        <v>92</v>
      </c>
      <c r="EH60" s="54" t="s">
        <v>92</v>
      </c>
      <c r="EI60" s="54" t="s">
        <v>92</v>
      </c>
      <c r="EJ60" s="54" t="s">
        <v>92</v>
      </c>
      <c r="EK60" s="54" t="s">
        <v>92</v>
      </c>
      <c r="EL60" s="54" t="s">
        <v>92</v>
      </c>
      <c r="EM60" s="54" t="s">
        <v>92</v>
      </c>
      <c r="EN60" s="54" t="s">
        <v>92</v>
      </c>
      <c r="EO60" s="54" t="s">
        <v>92</v>
      </c>
      <c r="EP60" s="54" t="s">
        <v>92</v>
      </c>
      <c r="EQ60" s="54" t="s">
        <v>92</v>
      </c>
      <c r="ER60" s="54" t="s">
        <v>92</v>
      </c>
      <c r="ES60" s="54" t="s">
        <v>92</v>
      </c>
      <c r="ET60" s="54" t="s">
        <v>92</v>
      </c>
      <c r="EU60" s="54" t="s">
        <v>92</v>
      </c>
      <c r="EV60" s="54" t="s">
        <v>92</v>
      </c>
      <c r="EW60" s="54" t="s">
        <v>92</v>
      </c>
      <c r="EX60" s="54" t="s">
        <v>92</v>
      </c>
      <c r="EY60" s="54" t="s">
        <v>92</v>
      </c>
      <c r="EZ60" s="54" t="s">
        <v>92</v>
      </c>
      <c r="FA60" s="54" t="s">
        <v>92</v>
      </c>
      <c r="FB60" s="54" t="s">
        <v>92</v>
      </c>
      <c r="FC60" s="54" t="s">
        <v>92</v>
      </c>
      <c r="FD60" s="54" t="s">
        <v>92</v>
      </c>
      <c r="FE60" s="54" t="s">
        <v>92</v>
      </c>
      <c r="FF60" s="54" t="s">
        <v>92</v>
      </c>
      <c r="FG60" s="54" t="s">
        <v>92</v>
      </c>
      <c r="FH60" s="54" t="s">
        <v>92</v>
      </c>
      <c r="FI60" s="54" t="s">
        <v>92</v>
      </c>
      <c r="FJ60" s="54" t="s">
        <v>92</v>
      </c>
      <c r="FK60" s="54" t="s">
        <v>92</v>
      </c>
      <c r="FL60" s="54" t="s">
        <v>92</v>
      </c>
      <c r="FM60" s="54" t="s">
        <v>92</v>
      </c>
      <c r="FN60" s="54" t="s">
        <v>92</v>
      </c>
      <c r="FO60" s="54" t="s">
        <v>92</v>
      </c>
      <c r="FP60" s="54" t="s">
        <v>92</v>
      </c>
      <c r="FQ60" s="54" t="s">
        <v>92</v>
      </c>
      <c r="FR60" s="54" t="s">
        <v>92</v>
      </c>
      <c r="FS60" s="54" t="s">
        <v>92</v>
      </c>
      <c r="FT60" s="54" t="s">
        <v>92</v>
      </c>
      <c r="FU60" s="54" t="s">
        <v>92</v>
      </c>
      <c r="FV60" s="54" t="s">
        <v>92</v>
      </c>
      <c r="FW60" s="54" t="s">
        <v>92</v>
      </c>
      <c r="FX60" s="54" t="s">
        <v>92</v>
      </c>
      <c r="FY60" s="54" t="s">
        <v>92</v>
      </c>
      <c r="FZ60" s="54" t="s">
        <v>92</v>
      </c>
      <c r="GA60" s="54" t="s">
        <v>92</v>
      </c>
      <c r="GB60" s="54" t="s">
        <v>92</v>
      </c>
      <c r="GC60" s="54" t="s">
        <v>92</v>
      </c>
      <c r="GD60" s="54" t="s">
        <v>92</v>
      </c>
      <c r="GE60" s="54" t="s">
        <v>92</v>
      </c>
      <c r="GF60" s="54" t="s">
        <v>92</v>
      </c>
      <c r="GG60" s="54" t="s">
        <v>92</v>
      </c>
      <c r="GH60" s="54" t="s">
        <v>92</v>
      </c>
      <c r="GI60" s="54" t="s">
        <v>92</v>
      </c>
      <c r="GJ60" s="54" t="s">
        <v>92</v>
      </c>
      <c r="GK60" s="54" t="s">
        <v>92</v>
      </c>
      <c r="GL60" s="54" t="s">
        <v>92</v>
      </c>
      <c r="GM60" s="54" t="s">
        <v>92</v>
      </c>
      <c r="GN60" s="54" t="s">
        <v>92</v>
      </c>
      <c r="GO60" s="54" t="s">
        <v>92</v>
      </c>
      <c r="GP60" s="54" t="s">
        <v>92</v>
      </c>
      <c r="GQ60" s="54" t="s">
        <v>92</v>
      </c>
      <c r="GR60" s="54" t="s">
        <v>92</v>
      </c>
      <c r="GS60" s="54" t="s">
        <v>92</v>
      </c>
      <c r="GT60" s="54" t="s">
        <v>92</v>
      </c>
      <c r="GU60" s="54" t="s">
        <v>92</v>
      </c>
      <c r="GV60" s="54" t="s">
        <v>92</v>
      </c>
      <c r="GW60" s="54" t="s">
        <v>92</v>
      </c>
      <c r="GX60" s="54" t="s">
        <v>92</v>
      </c>
      <c r="GY60" s="54" t="s">
        <v>92</v>
      </c>
    </row>
    <row r="61" spans="1:207" ht="18" customHeight="1">
      <c r="B61" s="184" t="s">
        <v>35</v>
      </c>
      <c r="C61" s="176">
        <f>+[2]DGII!P61</f>
        <v>0.1</v>
      </c>
      <c r="D61" s="176">
        <f>+[2]DGII!Q61</f>
        <v>0</v>
      </c>
      <c r="E61" s="176">
        <f>+[2]DGII!R61</f>
        <v>0</v>
      </c>
      <c r="F61" s="176">
        <f>+[2]DGII!S61</f>
        <v>0</v>
      </c>
      <c r="G61" s="176">
        <f>+[2]DGII!T61</f>
        <v>0</v>
      </c>
      <c r="H61" s="176">
        <f>+[2]DGII!U61</f>
        <v>0</v>
      </c>
      <c r="I61" s="176">
        <f>+[2]DGII!V61</f>
        <v>0</v>
      </c>
      <c r="J61" s="176">
        <f>+[2]DGII!W61</f>
        <v>0</v>
      </c>
      <c r="K61" s="176">
        <f>+[2]DGII!X61</f>
        <v>0</v>
      </c>
      <c r="L61" s="176">
        <f>+[2]DGII!Y61</f>
        <v>0</v>
      </c>
      <c r="M61" s="176">
        <f>+[2]DGII!Z61</f>
        <v>0</v>
      </c>
      <c r="N61" s="176">
        <f>+[2]DGII!AA61</f>
        <v>0</v>
      </c>
      <c r="O61" s="169">
        <f t="shared" si="23"/>
        <v>0.1</v>
      </c>
      <c r="P61" s="179">
        <v>3.1501720000000004E-2</v>
      </c>
      <c r="Q61" s="179">
        <v>2.7468059999999999E-2</v>
      </c>
      <c r="R61" s="179">
        <v>1.404011E-2</v>
      </c>
      <c r="S61" s="179">
        <v>6.4630099999999991E-3</v>
      </c>
      <c r="T61" s="179">
        <v>1.0792499999999999E-3</v>
      </c>
      <c r="U61" s="179">
        <v>7.3077400000000001E-3</v>
      </c>
      <c r="V61" s="179">
        <v>9.2122000000000005E-4</v>
      </c>
      <c r="W61" s="179">
        <v>1.4409710000000001E-2</v>
      </c>
      <c r="X61" s="179">
        <v>5.961629999999999E-3</v>
      </c>
      <c r="Y61" s="179">
        <v>3.42809E-3</v>
      </c>
      <c r="Z61" s="179">
        <v>0</v>
      </c>
      <c r="AA61" s="179">
        <v>0</v>
      </c>
      <c r="AB61" s="171">
        <f t="shared" si="24"/>
        <v>0.11258053999999999</v>
      </c>
      <c r="AC61" s="172">
        <v>0</v>
      </c>
      <c r="AD61" s="137"/>
      <c r="AE61" s="137"/>
      <c r="AF61" s="137"/>
      <c r="AG61" s="137"/>
      <c r="AH61" s="137"/>
    </row>
    <row r="62" spans="1:207" ht="18" customHeight="1">
      <c r="B62" s="191" t="s">
        <v>70</v>
      </c>
      <c r="C62" s="160">
        <f>+[2]DGII!P62</f>
        <v>35.299999999999997</v>
      </c>
      <c r="D62" s="160">
        <f>+[2]DGII!Q62</f>
        <v>29.1</v>
      </c>
      <c r="E62" s="160">
        <f>+[2]DGII!R62</f>
        <v>20.8</v>
      </c>
      <c r="F62" s="160">
        <f>+[2]DGII!S62</f>
        <v>20.3</v>
      </c>
      <c r="G62" s="160">
        <f>+[2]DGII!T62</f>
        <v>21</v>
      </c>
      <c r="H62" s="160">
        <f>+[2]DGII!U62</f>
        <v>17.7</v>
      </c>
      <c r="I62" s="160">
        <f>+[2]DGII!V62</f>
        <v>90.4</v>
      </c>
      <c r="J62" s="160">
        <f>+[2]DGII!W62</f>
        <v>64.7</v>
      </c>
      <c r="K62" s="160">
        <f>+[2]DGII!X62</f>
        <v>20.5</v>
      </c>
      <c r="L62" s="160">
        <f>+[2]DGII!Y62</f>
        <v>32.200000000000003</v>
      </c>
      <c r="M62" s="160">
        <f>+[2]DGII!Z62</f>
        <v>17.600000000000001</v>
      </c>
      <c r="N62" s="160">
        <f>+[2]DGII!AA62</f>
        <v>61.9</v>
      </c>
      <c r="O62" s="165">
        <f t="shared" si="23"/>
        <v>431.5</v>
      </c>
      <c r="P62" s="187">
        <v>35.299999999999997</v>
      </c>
      <c r="Q62" s="187">
        <v>29.1</v>
      </c>
      <c r="R62" s="187">
        <v>20.8</v>
      </c>
      <c r="S62" s="187">
        <v>20.3</v>
      </c>
      <c r="T62" s="187">
        <v>21</v>
      </c>
      <c r="U62" s="187">
        <v>17.707290180000001</v>
      </c>
      <c r="V62" s="187">
        <v>90.376352650000001</v>
      </c>
      <c r="W62" s="187">
        <v>64.708554609999993</v>
      </c>
      <c r="X62" s="187">
        <v>20.46569014</v>
      </c>
      <c r="Y62" s="187">
        <v>32.141450579999997</v>
      </c>
      <c r="Z62" s="187">
        <v>37.515715573132574</v>
      </c>
      <c r="AA62" s="187">
        <v>41.082339326682401</v>
      </c>
      <c r="AB62" s="162">
        <f t="shared" si="24"/>
        <v>430.49739305981495</v>
      </c>
      <c r="AC62" s="163">
        <f>+O62/AB62*100</f>
        <v>100.23289500850608</v>
      </c>
      <c r="AD62" s="137"/>
      <c r="AE62" s="137"/>
      <c r="AF62" s="137"/>
      <c r="AG62" s="137"/>
      <c r="AH62" s="137"/>
    </row>
    <row r="63" spans="1:207" ht="18" customHeight="1">
      <c r="B63" s="191" t="s">
        <v>71</v>
      </c>
      <c r="C63" s="160">
        <f>+[2]DGII!P63</f>
        <v>701.5</v>
      </c>
      <c r="D63" s="160">
        <f>+[2]DGII!Q63</f>
        <v>725.8</v>
      </c>
      <c r="E63" s="160">
        <f>+[2]DGII!R63</f>
        <v>820.8</v>
      </c>
      <c r="F63" s="160">
        <f>+[2]DGII!S63</f>
        <v>870.4</v>
      </c>
      <c r="G63" s="160">
        <f>+[2]DGII!T63</f>
        <v>781</v>
      </c>
      <c r="H63" s="160">
        <f>+[2]DGII!U63</f>
        <v>730.8</v>
      </c>
      <c r="I63" s="160">
        <f>+[2]DGII!V63</f>
        <v>924.2</v>
      </c>
      <c r="J63" s="160">
        <f>+[2]DGII!W63</f>
        <v>764.6</v>
      </c>
      <c r="K63" s="160">
        <f>+[2]DGII!X63</f>
        <v>918.5</v>
      </c>
      <c r="L63" s="160">
        <f>+[2]DGII!Y63</f>
        <v>706.8</v>
      </c>
      <c r="M63" s="160">
        <f>+[2]DGII!Z63</f>
        <v>789</v>
      </c>
      <c r="N63" s="160">
        <f>+[2]DGII!AA63</f>
        <v>994</v>
      </c>
      <c r="O63" s="165">
        <f t="shared" si="23"/>
        <v>9727.4000000000015</v>
      </c>
      <c r="P63" s="161">
        <f>+'[2]PP (EST)'!P93</f>
        <v>701.54116362000002</v>
      </c>
      <c r="Q63" s="161">
        <f>+'[2]PP (EST)'!Q93</f>
        <v>725.77376767999999</v>
      </c>
      <c r="R63" s="161">
        <f>+'[2]PP (EST)'!R93</f>
        <v>820.78648131</v>
      </c>
      <c r="S63" s="161">
        <f>+'[2]PP (EST)'!S93</f>
        <v>870.40298425000003</v>
      </c>
      <c r="T63" s="161">
        <f>+'[2]PP (EST)'!T93</f>
        <v>780.98791758999994</v>
      </c>
      <c r="U63" s="161">
        <f>+'[2]PP (EST)'!U93</f>
        <v>730.76879113999996</v>
      </c>
      <c r="V63" s="161">
        <f>+'[2]PP (EST)'!V93</f>
        <v>924.19071998000004</v>
      </c>
      <c r="W63" s="161">
        <f>+'[2]PP (EST)'!W93</f>
        <v>764.60157575999995</v>
      </c>
      <c r="X63" s="161">
        <f>+'[2]PP (EST)'!X93</f>
        <v>918.51945231000002</v>
      </c>
      <c r="Y63" s="161">
        <f>+'[2]PP (EST)'!Y93</f>
        <v>706.81696671999998</v>
      </c>
      <c r="Z63" s="161">
        <f>+'[2]PP (EST)'!Z93</f>
        <v>766.2</v>
      </c>
      <c r="AA63" s="161">
        <f>+'[2]PP (EST)'!AA93</f>
        <v>791.74355668810585</v>
      </c>
      <c r="AB63" s="162">
        <f t="shared" si="24"/>
        <v>9502.333377048104</v>
      </c>
      <c r="AC63" s="163">
        <f>+O63/AB63*100</f>
        <v>102.36854058915175</v>
      </c>
      <c r="AD63" s="137"/>
      <c r="AE63" s="137"/>
      <c r="AF63" s="137"/>
      <c r="AG63" s="137"/>
      <c r="AH63" s="137"/>
    </row>
    <row r="64" spans="1:207" ht="18" customHeight="1">
      <c r="B64" s="186" t="s">
        <v>93</v>
      </c>
      <c r="C64" s="176">
        <f>+[2]DGII!P64</f>
        <v>694.6</v>
      </c>
      <c r="D64" s="176">
        <f>+[2]DGII!Q64</f>
        <v>721.7</v>
      </c>
      <c r="E64" s="176">
        <f>+[2]DGII!R64</f>
        <v>794.3</v>
      </c>
      <c r="F64" s="176">
        <f>+[2]DGII!S64</f>
        <v>861.9</v>
      </c>
      <c r="G64" s="176">
        <f>+[2]DGII!T64</f>
        <v>776.3</v>
      </c>
      <c r="H64" s="176">
        <f>+[2]DGII!U64</f>
        <v>726.4</v>
      </c>
      <c r="I64" s="176">
        <f>+[2]DGII!V64</f>
        <v>918.4</v>
      </c>
      <c r="J64" s="176">
        <f>+[2]DGII!W64</f>
        <v>761</v>
      </c>
      <c r="K64" s="176">
        <f>+[2]DGII!X64</f>
        <v>913</v>
      </c>
      <c r="L64" s="176">
        <f>+[2]DGII!Y64</f>
        <v>701.3</v>
      </c>
      <c r="M64" s="176">
        <f>+[2]DGII!Z64</f>
        <v>779</v>
      </c>
      <c r="N64" s="176">
        <f>+[2]DGII!AA64</f>
        <v>989.9</v>
      </c>
      <c r="O64" s="169">
        <f t="shared" si="23"/>
        <v>9637.7999999999993</v>
      </c>
      <c r="P64" s="177">
        <f>+'[2]PP (EST)'!P94</f>
        <v>694.58093342999996</v>
      </c>
      <c r="Q64" s="177">
        <f>+'[2]PP (EST)'!Q94</f>
        <v>721.73869414000001</v>
      </c>
      <c r="R64" s="177">
        <f>+'[2]PP (EST)'!R94</f>
        <v>794.29981318</v>
      </c>
      <c r="S64" s="177">
        <f>+'[2]PP (EST)'!S94</f>
        <v>861.94070690000001</v>
      </c>
      <c r="T64" s="177">
        <f>+'[2]PP (EST)'!T94</f>
        <v>776.34246129999997</v>
      </c>
      <c r="U64" s="177">
        <f>+'[2]PP (EST)'!U94</f>
        <v>726.35629160999997</v>
      </c>
      <c r="V64" s="177">
        <f>+'[2]PP (EST)'!V94</f>
        <v>918.36020832000008</v>
      </c>
      <c r="W64" s="177">
        <f>+'[2]PP (EST)'!W94</f>
        <v>761.02006017999997</v>
      </c>
      <c r="X64" s="177">
        <f>+'[2]PP (EST)'!X94</f>
        <v>913.04258261999996</v>
      </c>
      <c r="Y64" s="177">
        <f>+'[2]PP (EST)'!Y94</f>
        <v>701.28954444999999</v>
      </c>
      <c r="Z64" s="177">
        <f>+'[2]PP (EST)'!Z94</f>
        <v>763</v>
      </c>
      <c r="AA64" s="177">
        <v>788.04154885566754</v>
      </c>
      <c r="AB64" s="171">
        <f t="shared" si="24"/>
        <v>9420.0128449856675</v>
      </c>
      <c r="AC64" s="172">
        <f>+O64/AB64*100</f>
        <v>102.31196239960821</v>
      </c>
      <c r="AD64" s="137"/>
      <c r="AE64" s="137"/>
      <c r="AF64" s="137"/>
      <c r="AG64" s="137"/>
      <c r="AH64" s="137"/>
    </row>
    <row r="65" spans="2:34" ht="18" customHeight="1">
      <c r="B65" s="196" t="s">
        <v>73</v>
      </c>
      <c r="C65" s="160">
        <f>+[2]DGII!P65</f>
        <v>0</v>
      </c>
      <c r="D65" s="160">
        <f>+[2]DGII!Q65</f>
        <v>0</v>
      </c>
      <c r="E65" s="160">
        <f>+[2]DGII!R65</f>
        <v>0</v>
      </c>
      <c r="F65" s="160">
        <f>+[2]DGII!S65</f>
        <v>0</v>
      </c>
      <c r="G65" s="160">
        <f>+[2]DGII!T65</f>
        <v>0</v>
      </c>
      <c r="H65" s="160">
        <f>+[2]DGII!U65</f>
        <v>0</v>
      </c>
      <c r="I65" s="160">
        <f>+[2]DGII!V65</f>
        <v>0</v>
      </c>
      <c r="J65" s="160">
        <f>+[2]DGII!W65</f>
        <v>0</v>
      </c>
      <c r="K65" s="160">
        <f>+[2]DGII!X65</f>
        <v>0</v>
      </c>
      <c r="L65" s="160">
        <f>+[2]DGII!Y65</f>
        <v>0</v>
      </c>
      <c r="M65" s="160">
        <f>+[2]DGII!Z65</f>
        <v>0</v>
      </c>
      <c r="N65" s="160">
        <f>+[2]DGII!AA65</f>
        <v>0</v>
      </c>
      <c r="O65" s="165">
        <f t="shared" si="23"/>
        <v>0</v>
      </c>
      <c r="P65" s="161">
        <v>0</v>
      </c>
      <c r="Q65" s="161">
        <v>0</v>
      </c>
      <c r="R65" s="161">
        <v>0</v>
      </c>
      <c r="S65" s="161">
        <v>0</v>
      </c>
      <c r="T65" s="161">
        <v>0</v>
      </c>
      <c r="U65" s="161">
        <v>0</v>
      </c>
      <c r="V65" s="161">
        <v>0</v>
      </c>
      <c r="W65" s="161">
        <v>0</v>
      </c>
      <c r="X65" s="161">
        <v>0</v>
      </c>
      <c r="Y65" s="161">
        <v>0</v>
      </c>
      <c r="Z65" s="161">
        <v>0</v>
      </c>
      <c r="AA65" s="161">
        <v>0</v>
      </c>
      <c r="AB65" s="162">
        <f t="shared" si="24"/>
        <v>0</v>
      </c>
      <c r="AC65" s="163">
        <v>0</v>
      </c>
      <c r="AD65" s="137"/>
      <c r="AE65" s="137"/>
      <c r="AF65" s="137"/>
      <c r="AG65" s="137"/>
      <c r="AH65" s="137"/>
    </row>
    <row r="66" spans="2:34" ht="21.75" customHeight="1" thickBot="1">
      <c r="B66" s="197" t="s">
        <v>74</v>
      </c>
      <c r="C66" s="198">
        <f t="shared" ref="C66:AB66" si="25">+C65+C9</f>
        <v>48049.8</v>
      </c>
      <c r="D66" s="198">
        <f t="shared" si="25"/>
        <v>42273.200000000004</v>
      </c>
      <c r="E66" s="198">
        <f t="shared" si="25"/>
        <v>41046.300000000003</v>
      </c>
      <c r="F66" s="198">
        <f t="shared" si="25"/>
        <v>68797.399999999994</v>
      </c>
      <c r="G66" s="198">
        <f t="shared" si="25"/>
        <v>48715.3</v>
      </c>
      <c r="H66" s="198">
        <f t="shared" si="25"/>
        <v>50061.2</v>
      </c>
      <c r="I66" s="198">
        <f t="shared" si="25"/>
        <v>59668.600000000006</v>
      </c>
      <c r="J66" s="198">
        <f t="shared" si="25"/>
        <v>49300.2</v>
      </c>
      <c r="K66" s="198">
        <f t="shared" si="25"/>
        <v>46613.299999999996</v>
      </c>
      <c r="L66" s="198">
        <f t="shared" si="25"/>
        <v>52303.200000000004</v>
      </c>
      <c r="M66" s="198">
        <f t="shared" si="25"/>
        <v>50384.2</v>
      </c>
      <c r="N66" s="198">
        <f t="shared" si="25"/>
        <v>50240.4</v>
      </c>
      <c r="O66" s="198">
        <f t="shared" si="25"/>
        <v>607453.09999999986</v>
      </c>
      <c r="P66" s="199">
        <f t="shared" si="25"/>
        <v>48049.80686176</v>
      </c>
      <c r="Q66" s="199">
        <f t="shared" si="25"/>
        <v>42273.23051537</v>
      </c>
      <c r="R66" s="199">
        <f t="shared" si="25"/>
        <v>41046.279106139998</v>
      </c>
      <c r="S66" s="199">
        <f t="shared" si="25"/>
        <v>68797.333317960001</v>
      </c>
      <c r="T66" s="199">
        <f t="shared" si="25"/>
        <v>48715.291329210013</v>
      </c>
      <c r="U66" s="199">
        <f t="shared" si="25"/>
        <v>50061.164225460001</v>
      </c>
      <c r="V66" s="199">
        <f t="shared" si="25"/>
        <v>59668.930738379997</v>
      </c>
      <c r="W66" s="199">
        <f t="shared" si="25"/>
        <v>49300.236063049997</v>
      </c>
      <c r="X66" s="199">
        <f t="shared" si="25"/>
        <v>46592.409955119998</v>
      </c>
      <c r="Y66" s="199">
        <f t="shared" si="25"/>
        <v>52218.125021179832</v>
      </c>
      <c r="Z66" s="199">
        <f t="shared" si="25"/>
        <v>48522.601365225331</v>
      </c>
      <c r="AA66" s="199">
        <f t="shared" si="25"/>
        <v>46309.091717076641</v>
      </c>
      <c r="AB66" s="200">
        <f t="shared" si="25"/>
        <v>601554.5002159318</v>
      </c>
      <c r="AC66" s="200">
        <f>+O66/AB66*100</f>
        <v>100.98055949742721</v>
      </c>
      <c r="AD66" s="137"/>
      <c r="AE66" s="137"/>
      <c r="AF66" s="137"/>
      <c r="AG66" s="137"/>
      <c r="AH66" s="137"/>
    </row>
    <row r="67" spans="2:34" ht="18" customHeight="1" thickTop="1">
      <c r="B67" s="201" t="s">
        <v>82</v>
      </c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4"/>
      <c r="AC67" s="204"/>
      <c r="AD67" s="137"/>
      <c r="AE67" s="137"/>
      <c r="AF67" s="137"/>
      <c r="AG67" s="137"/>
      <c r="AH67" s="137"/>
    </row>
    <row r="68" spans="2:34" ht="14.25">
      <c r="B68" s="205" t="s">
        <v>83</v>
      </c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8"/>
      <c r="AD68" s="137"/>
      <c r="AE68" s="137"/>
      <c r="AF68" s="137"/>
      <c r="AG68" s="137"/>
      <c r="AH68" s="137"/>
    </row>
    <row r="69" spans="2:34" ht="12.75" customHeight="1">
      <c r="B69" s="209" t="s">
        <v>84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210"/>
      <c r="AD69" s="137"/>
      <c r="AE69" s="137"/>
      <c r="AF69" s="137"/>
      <c r="AG69" s="137"/>
      <c r="AH69" s="137"/>
    </row>
    <row r="70" spans="2:34" ht="12" customHeight="1">
      <c r="B70" s="209" t="s">
        <v>85</v>
      </c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2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37"/>
      <c r="AE70" s="137"/>
      <c r="AF70" s="137"/>
      <c r="AG70" s="137"/>
      <c r="AH70" s="137"/>
    </row>
    <row r="71" spans="2:34" ht="14.25">
      <c r="B71" s="209" t="s">
        <v>86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37"/>
      <c r="AE71" s="137"/>
      <c r="AF71" s="137"/>
      <c r="AG71" s="137"/>
      <c r="AH71" s="137"/>
    </row>
    <row r="72" spans="2:34" ht="14.25">
      <c r="B72" s="213" t="s">
        <v>87</v>
      </c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37"/>
      <c r="AE72" s="137"/>
      <c r="AF72" s="137"/>
      <c r="AG72" s="137"/>
      <c r="AH72" s="137"/>
    </row>
    <row r="73" spans="2:34" ht="14.25">
      <c r="B73" s="214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37"/>
      <c r="AE73" s="137"/>
      <c r="AF73" s="137"/>
      <c r="AG73" s="137"/>
      <c r="AH73" s="137"/>
    </row>
    <row r="74" spans="2:34" ht="14.25"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37"/>
      <c r="AE74" s="137"/>
      <c r="AF74" s="137"/>
      <c r="AG74" s="137"/>
      <c r="AH74" s="137"/>
    </row>
    <row r="75" spans="2:34" ht="14.25"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37"/>
      <c r="AE75" s="137"/>
      <c r="AF75" s="137"/>
      <c r="AG75" s="137"/>
      <c r="AH75" s="137"/>
    </row>
    <row r="76" spans="2:34" ht="14.25"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37"/>
      <c r="AE76" s="137"/>
      <c r="AF76" s="137"/>
      <c r="AG76" s="137"/>
      <c r="AH76" s="137"/>
    </row>
    <row r="77" spans="2:34" ht="14.25"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37"/>
      <c r="AE77" s="137"/>
      <c r="AF77" s="137"/>
      <c r="AG77" s="137"/>
      <c r="AH77" s="137"/>
    </row>
    <row r="78" spans="2:34" ht="14.25"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37"/>
      <c r="AE78" s="137"/>
      <c r="AF78" s="137"/>
      <c r="AG78" s="137"/>
      <c r="AH78" s="137"/>
    </row>
    <row r="79" spans="2:34" ht="14.25"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37"/>
      <c r="AE79" s="137"/>
      <c r="AF79" s="137"/>
      <c r="AG79" s="137"/>
      <c r="AH79" s="137"/>
    </row>
    <row r="80" spans="2:34" ht="14.25"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37"/>
      <c r="AE80" s="137"/>
      <c r="AF80" s="137"/>
      <c r="AG80" s="137"/>
      <c r="AH80" s="137"/>
    </row>
    <row r="81" spans="2:34" ht="14.25"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37"/>
      <c r="AE81" s="137"/>
      <c r="AF81" s="137"/>
      <c r="AG81" s="137"/>
      <c r="AH81" s="137"/>
    </row>
    <row r="82" spans="2:34" ht="14.25"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37"/>
      <c r="AE82" s="137"/>
      <c r="AF82" s="137"/>
      <c r="AG82" s="137"/>
      <c r="AH82" s="137"/>
    </row>
    <row r="83" spans="2:34" ht="14.25"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37"/>
      <c r="AE83" s="137"/>
      <c r="AF83" s="137"/>
      <c r="AG83" s="137"/>
      <c r="AH83" s="137"/>
    </row>
    <row r="84" spans="2:34" ht="14.25"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37"/>
      <c r="AE84" s="137"/>
      <c r="AF84" s="137"/>
      <c r="AG84" s="137"/>
      <c r="AH84" s="137"/>
    </row>
    <row r="85" spans="2:34" ht="14.25">
      <c r="B85" s="211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37"/>
      <c r="AE85" s="137"/>
      <c r="AF85" s="137"/>
      <c r="AG85" s="137"/>
      <c r="AH85" s="137"/>
    </row>
    <row r="86" spans="2:34" ht="14.25"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37"/>
      <c r="AE86" s="137"/>
      <c r="AF86" s="137"/>
      <c r="AG86" s="137"/>
      <c r="AH86" s="137"/>
    </row>
    <row r="87" spans="2:34" ht="14.25">
      <c r="B87" s="211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37"/>
      <c r="AE87" s="137"/>
      <c r="AF87" s="137"/>
      <c r="AG87" s="137"/>
      <c r="AH87" s="137"/>
    </row>
    <row r="88" spans="2:34" ht="14.25"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37"/>
      <c r="AE88" s="137"/>
      <c r="AF88" s="137"/>
      <c r="AG88" s="137"/>
      <c r="AH88" s="137"/>
    </row>
    <row r="89" spans="2:34" ht="14.25"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37"/>
      <c r="AE89" s="137"/>
      <c r="AF89" s="137"/>
      <c r="AG89" s="137"/>
      <c r="AH89" s="137"/>
    </row>
    <row r="90" spans="2:34" ht="14.25"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37"/>
      <c r="AE90" s="137"/>
      <c r="AF90" s="137"/>
      <c r="AG90" s="137"/>
      <c r="AH90" s="137"/>
    </row>
    <row r="91" spans="2:34" ht="14.25"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37"/>
      <c r="AE91" s="137"/>
      <c r="AF91" s="137"/>
      <c r="AG91" s="137"/>
      <c r="AH91" s="137"/>
    </row>
    <row r="92" spans="2:34" ht="14.25">
      <c r="B92" s="211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37"/>
      <c r="AE92" s="137"/>
      <c r="AF92" s="137"/>
      <c r="AG92" s="137"/>
      <c r="AH92" s="137"/>
    </row>
    <row r="93" spans="2:34" ht="14.25"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37"/>
      <c r="AE93" s="137"/>
      <c r="AF93" s="137"/>
      <c r="AG93" s="137"/>
      <c r="AH93" s="137"/>
    </row>
    <row r="94" spans="2:34" ht="14.25"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37"/>
      <c r="AE94" s="137"/>
      <c r="AF94" s="137"/>
      <c r="AG94" s="137"/>
      <c r="AH94" s="137"/>
    </row>
    <row r="95" spans="2:34" ht="14.25"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37"/>
      <c r="AE95" s="137"/>
      <c r="AF95" s="137"/>
      <c r="AG95" s="137"/>
      <c r="AH95" s="137"/>
    </row>
    <row r="96" spans="2:34" ht="14.25"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37"/>
      <c r="AE96" s="137"/>
      <c r="AF96" s="137"/>
      <c r="AG96" s="137"/>
      <c r="AH96" s="137"/>
    </row>
    <row r="97" spans="2:34" ht="14.25"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37"/>
      <c r="AE97" s="137"/>
      <c r="AF97" s="137"/>
      <c r="AG97" s="137"/>
      <c r="AH97" s="137"/>
    </row>
    <row r="98" spans="2:34" ht="14.25"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37"/>
      <c r="AE98" s="137"/>
      <c r="AF98" s="137"/>
      <c r="AG98" s="137"/>
      <c r="AH98" s="137"/>
    </row>
    <row r="99" spans="2:34" ht="14.25">
      <c r="B99" s="211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37"/>
      <c r="AE99" s="137"/>
      <c r="AF99" s="137"/>
      <c r="AG99" s="137"/>
      <c r="AH99" s="137"/>
    </row>
    <row r="100" spans="2:34" ht="14.25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37"/>
      <c r="AE100" s="137"/>
      <c r="AF100" s="137"/>
      <c r="AG100" s="137"/>
      <c r="AH100" s="137"/>
    </row>
    <row r="101" spans="2:34" ht="14.25"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37"/>
      <c r="AE101" s="137"/>
      <c r="AF101" s="137"/>
      <c r="AG101" s="137"/>
      <c r="AH101" s="137"/>
    </row>
    <row r="102" spans="2:34" ht="14.25"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37"/>
      <c r="AE102" s="137"/>
      <c r="AF102" s="137"/>
      <c r="AG102" s="137"/>
      <c r="AH102" s="137"/>
    </row>
    <row r="103" spans="2:34" ht="14.25"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37"/>
      <c r="AE103" s="137"/>
      <c r="AF103" s="137"/>
      <c r="AG103" s="137"/>
      <c r="AH103" s="137"/>
    </row>
    <row r="104" spans="2:34" ht="14.25"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37"/>
      <c r="AE104" s="137"/>
      <c r="AF104" s="137"/>
      <c r="AG104" s="137"/>
      <c r="AH104" s="137"/>
    </row>
    <row r="105" spans="2:34" ht="14.25"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37"/>
      <c r="AE105" s="137"/>
      <c r="AF105" s="137"/>
      <c r="AG105" s="137"/>
      <c r="AH105" s="137"/>
    </row>
    <row r="106" spans="2:34" ht="14.25"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37"/>
      <c r="AE106" s="137"/>
      <c r="AF106" s="137"/>
      <c r="AG106" s="137"/>
      <c r="AH106" s="137"/>
    </row>
    <row r="107" spans="2:34" ht="14.25"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37"/>
      <c r="AE107" s="137"/>
      <c r="AF107" s="137"/>
      <c r="AG107" s="137"/>
      <c r="AH107" s="137"/>
    </row>
    <row r="108" spans="2:34" ht="14.25"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37"/>
      <c r="AE108" s="137"/>
      <c r="AF108" s="137"/>
      <c r="AG108" s="137"/>
      <c r="AH108" s="137"/>
    </row>
    <row r="109" spans="2:34" ht="14.25">
      <c r="B109" s="211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37"/>
      <c r="AE109" s="137"/>
      <c r="AF109" s="137"/>
      <c r="AG109" s="137"/>
      <c r="AH109" s="137"/>
    </row>
    <row r="110" spans="2:34" ht="14.25"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37"/>
      <c r="AE110" s="137"/>
      <c r="AF110" s="137"/>
      <c r="AG110" s="137"/>
      <c r="AH110" s="137"/>
    </row>
    <row r="111" spans="2:34" ht="14.25"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37"/>
      <c r="AE111" s="137"/>
      <c r="AF111" s="137"/>
      <c r="AG111" s="137"/>
      <c r="AH111" s="137"/>
    </row>
    <row r="112" spans="2:34" ht="14.25">
      <c r="B112" s="211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37"/>
      <c r="AE112" s="137"/>
      <c r="AF112" s="137"/>
      <c r="AG112" s="137"/>
      <c r="AH112" s="137"/>
    </row>
    <row r="113" spans="2:34" ht="14.25">
      <c r="B113" s="211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37"/>
      <c r="AE113" s="137"/>
      <c r="AF113" s="137"/>
      <c r="AG113" s="137"/>
      <c r="AH113" s="137"/>
    </row>
    <row r="114" spans="2:34" ht="14.25">
      <c r="B114" s="211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37"/>
      <c r="AE114" s="137"/>
      <c r="AF114" s="137"/>
      <c r="AG114" s="137"/>
      <c r="AH114" s="137"/>
    </row>
    <row r="115" spans="2:34" ht="14.25">
      <c r="B115" s="211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37"/>
      <c r="AE115" s="137"/>
      <c r="AF115" s="137"/>
      <c r="AG115" s="137"/>
      <c r="AH115" s="137"/>
    </row>
    <row r="116" spans="2:34" ht="14.25">
      <c r="B116" s="211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37"/>
      <c r="AE116" s="137"/>
      <c r="AF116" s="137"/>
      <c r="AG116" s="137"/>
      <c r="AH116" s="137"/>
    </row>
    <row r="117" spans="2:34" ht="14.25"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37"/>
      <c r="AE117" s="137"/>
      <c r="AF117" s="137"/>
      <c r="AG117" s="137"/>
      <c r="AH117" s="137"/>
    </row>
    <row r="118" spans="2:34" ht="14.25">
      <c r="B118" s="211"/>
      <c r="C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37"/>
      <c r="AE118" s="137"/>
      <c r="AF118" s="137"/>
      <c r="AG118" s="137"/>
      <c r="AH118" s="137"/>
    </row>
    <row r="119" spans="2:34" ht="14.25">
      <c r="B119" s="211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37"/>
      <c r="AE119" s="137"/>
      <c r="AF119" s="137"/>
      <c r="AG119" s="137"/>
      <c r="AH119" s="137"/>
    </row>
    <row r="120" spans="2:34" ht="14.25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37"/>
      <c r="AE120" s="137"/>
      <c r="AF120" s="137"/>
      <c r="AG120" s="137"/>
      <c r="AH120" s="137"/>
    </row>
    <row r="121" spans="2:34" ht="14.25"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37"/>
      <c r="AE121" s="137"/>
      <c r="AF121" s="137"/>
      <c r="AG121" s="137"/>
      <c r="AH121" s="137"/>
    </row>
    <row r="122" spans="2:34" ht="14.25"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37"/>
      <c r="AE122" s="137"/>
      <c r="AF122" s="137"/>
      <c r="AG122" s="137"/>
      <c r="AH122" s="137"/>
    </row>
    <row r="123" spans="2:34" ht="14.25"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37"/>
      <c r="AE123" s="137"/>
      <c r="AF123" s="137"/>
      <c r="AG123" s="137"/>
      <c r="AH123" s="137"/>
    </row>
    <row r="124" spans="2:34" ht="14.25"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37"/>
      <c r="AE124" s="137"/>
      <c r="AF124" s="137"/>
      <c r="AG124" s="137"/>
      <c r="AH124" s="137"/>
    </row>
    <row r="125" spans="2:34" ht="14.25"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37"/>
      <c r="AE125" s="137"/>
      <c r="AF125" s="137"/>
      <c r="AG125" s="137"/>
      <c r="AH125" s="137"/>
    </row>
    <row r="126" spans="2:34" ht="14.25"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37"/>
      <c r="AE126" s="137"/>
      <c r="AF126" s="137"/>
      <c r="AG126" s="137"/>
      <c r="AH126" s="137"/>
    </row>
    <row r="127" spans="2:34" ht="14.25"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37"/>
      <c r="AE127" s="137"/>
      <c r="AF127" s="137"/>
      <c r="AG127" s="137"/>
      <c r="AH127" s="137"/>
    </row>
    <row r="128" spans="2:34" ht="14.25"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37"/>
      <c r="AE128" s="137"/>
      <c r="AF128" s="137"/>
      <c r="AG128" s="137"/>
      <c r="AH128" s="137"/>
    </row>
    <row r="129" spans="2:34" ht="14.25"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37"/>
      <c r="AE129" s="137"/>
      <c r="AF129" s="137"/>
      <c r="AG129" s="137"/>
      <c r="AH129" s="137"/>
    </row>
    <row r="130" spans="2:34" ht="14.25"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37"/>
      <c r="AE130" s="137"/>
      <c r="AF130" s="137"/>
      <c r="AG130" s="137"/>
      <c r="AH130" s="137"/>
    </row>
    <row r="131" spans="2:34" ht="14.25"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37"/>
      <c r="AE131" s="137"/>
      <c r="AF131" s="137"/>
      <c r="AG131" s="137"/>
      <c r="AH131" s="137"/>
    </row>
    <row r="132" spans="2:34" ht="14.25"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37"/>
      <c r="AE132" s="137"/>
      <c r="AF132" s="137"/>
      <c r="AG132" s="137"/>
      <c r="AH132" s="137"/>
    </row>
    <row r="133" spans="2:34" ht="14.25"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37"/>
      <c r="AE133" s="137"/>
      <c r="AF133" s="137"/>
      <c r="AG133" s="137"/>
      <c r="AH133" s="137"/>
    </row>
    <row r="134" spans="2:34" ht="14.25"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37"/>
      <c r="AE134" s="137"/>
      <c r="AF134" s="137"/>
      <c r="AG134" s="137"/>
      <c r="AH134" s="137"/>
    </row>
    <row r="135" spans="2:34" ht="14.25"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37"/>
      <c r="AE135" s="137"/>
      <c r="AF135" s="137"/>
      <c r="AG135" s="137"/>
      <c r="AH135" s="137"/>
    </row>
    <row r="136" spans="2:34" ht="14.25"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37"/>
      <c r="AE136" s="137"/>
      <c r="AF136" s="137"/>
      <c r="AG136" s="137"/>
      <c r="AH136" s="137"/>
    </row>
    <row r="137" spans="2:34" ht="14.25"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37"/>
      <c r="AE137" s="137"/>
      <c r="AF137" s="137"/>
      <c r="AG137" s="137"/>
      <c r="AH137" s="137"/>
    </row>
    <row r="138" spans="2:34" ht="14.25"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37"/>
      <c r="AE138" s="137"/>
      <c r="AF138" s="137"/>
      <c r="AG138" s="137"/>
      <c r="AH138" s="137"/>
    </row>
    <row r="139" spans="2:34" ht="14.25"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37"/>
      <c r="AE139" s="137"/>
      <c r="AF139" s="137"/>
      <c r="AG139" s="137"/>
      <c r="AH139" s="137"/>
    </row>
    <row r="140" spans="2:34" ht="14.25"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37"/>
      <c r="AE140" s="137"/>
      <c r="AF140" s="137"/>
      <c r="AG140" s="137"/>
      <c r="AH140" s="137"/>
    </row>
    <row r="141" spans="2:34" ht="14.25"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37"/>
      <c r="AE141" s="137"/>
      <c r="AF141" s="137"/>
      <c r="AG141" s="137"/>
      <c r="AH141" s="137"/>
    </row>
    <row r="142" spans="2:34" ht="14.25"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37"/>
      <c r="AE142" s="137"/>
      <c r="AF142" s="137"/>
      <c r="AG142" s="137"/>
      <c r="AH142" s="137"/>
    </row>
    <row r="143" spans="2:34" ht="14.25"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37"/>
      <c r="AE143" s="137"/>
      <c r="AF143" s="137"/>
      <c r="AG143" s="137"/>
      <c r="AH143" s="137"/>
    </row>
    <row r="144" spans="2:34" ht="14.25"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37"/>
      <c r="AE144" s="137"/>
      <c r="AF144" s="137"/>
      <c r="AG144" s="137"/>
      <c r="AH144" s="137"/>
    </row>
    <row r="145" spans="2:34" ht="14.25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37"/>
      <c r="AE145" s="137"/>
      <c r="AF145" s="137"/>
      <c r="AG145" s="137"/>
      <c r="AH145" s="137"/>
    </row>
    <row r="146" spans="2:34" ht="14.25"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37"/>
      <c r="AE146" s="137"/>
      <c r="AF146" s="137"/>
      <c r="AG146" s="137"/>
      <c r="AH146" s="137"/>
    </row>
    <row r="147" spans="2:34" ht="14.25"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37"/>
      <c r="AE147" s="137"/>
      <c r="AF147" s="137"/>
      <c r="AG147" s="137"/>
      <c r="AH147" s="137"/>
    </row>
    <row r="148" spans="2:34" ht="14.25"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37"/>
      <c r="AE148" s="137"/>
      <c r="AF148" s="137"/>
      <c r="AG148" s="137"/>
      <c r="AH148" s="137"/>
    </row>
    <row r="149" spans="2:34" ht="14.25"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37"/>
      <c r="AE149" s="137"/>
      <c r="AF149" s="137"/>
      <c r="AG149" s="137"/>
      <c r="AH149" s="137"/>
    </row>
    <row r="150" spans="2:34" ht="14.25"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37"/>
      <c r="AE150" s="137"/>
      <c r="AF150" s="137"/>
      <c r="AG150" s="137"/>
      <c r="AH150" s="137"/>
    </row>
    <row r="151" spans="2:34" ht="14.25"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37"/>
      <c r="AE151" s="137"/>
      <c r="AF151" s="137"/>
      <c r="AG151" s="137"/>
      <c r="AH151" s="137"/>
    </row>
    <row r="152" spans="2:34" ht="14.25"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37"/>
      <c r="AE152" s="137"/>
      <c r="AF152" s="137"/>
      <c r="AG152" s="137"/>
      <c r="AH152" s="137"/>
    </row>
    <row r="153" spans="2:34" ht="14.25"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37"/>
      <c r="AE153" s="137"/>
      <c r="AF153" s="137"/>
      <c r="AG153" s="137"/>
      <c r="AH153" s="137"/>
    </row>
    <row r="154" spans="2:34" ht="14.25"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37"/>
      <c r="AE154" s="137"/>
      <c r="AF154" s="137"/>
      <c r="AG154" s="137"/>
      <c r="AH154" s="137"/>
    </row>
    <row r="155" spans="2:34" ht="14.25"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37"/>
      <c r="AE155" s="137"/>
      <c r="AF155" s="137"/>
      <c r="AG155" s="137"/>
      <c r="AH155" s="137"/>
    </row>
    <row r="156" spans="2:34" ht="14.25"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37"/>
      <c r="AE156" s="137"/>
      <c r="AF156" s="137"/>
      <c r="AG156" s="137"/>
      <c r="AH156" s="137"/>
    </row>
    <row r="157" spans="2:34" ht="14.25"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37"/>
      <c r="AE157" s="137"/>
      <c r="AF157" s="137"/>
      <c r="AG157" s="137"/>
      <c r="AH157" s="137"/>
    </row>
    <row r="158" spans="2:34" ht="14.25"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37"/>
      <c r="AE158" s="137"/>
      <c r="AF158" s="137"/>
      <c r="AG158" s="137"/>
      <c r="AH158" s="137"/>
    </row>
    <row r="159" spans="2:34" ht="14.25"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37"/>
      <c r="AE159" s="137"/>
      <c r="AF159" s="137"/>
      <c r="AG159" s="137"/>
      <c r="AH159" s="137"/>
    </row>
    <row r="160" spans="2:34" ht="14.25"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37"/>
      <c r="AE160" s="137"/>
      <c r="AF160" s="137"/>
      <c r="AG160" s="137"/>
      <c r="AH160" s="137"/>
    </row>
    <row r="161" spans="2:34" ht="14.25"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37"/>
      <c r="AE161" s="137"/>
      <c r="AF161" s="137"/>
      <c r="AG161" s="137"/>
      <c r="AH161" s="137"/>
    </row>
    <row r="162" spans="2:34" ht="14.25"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37"/>
      <c r="AE162" s="137"/>
      <c r="AF162" s="137"/>
      <c r="AG162" s="137"/>
      <c r="AH162" s="137"/>
    </row>
    <row r="163" spans="2:34" ht="14.25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37"/>
      <c r="AE163" s="137"/>
      <c r="AF163" s="137"/>
      <c r="AG163" s="137"/>
      <c r="AH163" s="137"/>
    </row>
    <row r="164" spans="2:34" ht="14.25"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37"/>
      <c r="AE164" s="137"/>
      <c r="AF164" s="137"/>
      <c r="AG164" s="137"/>
      <c r="AH164" s="137"/>
    </row>
    <row r="165" spans="2:34" ht="14.25"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37"/>
      <c r="AE165" s="137"/>
      <c r="AF165" s="137"/>
      <c r="AG165" s="137"/>
      <c r="AH165" s="137"/>
    </row>
    <row r="166" spans="2:34" ht="14.25"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37"/>
      <c r="AE166" s="137"/>
      <c r="AF166" s="137"/>
      <c r="AG166" s="137"/>
      <c r="AH166" s="137"/>
    </row>
    <row r="167" spans="2:34" ht="14.25"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37"/>
      <c r="AE167" s="137"/>
      <c r="AF167" s="137"/>
      <c r="AG167" s="137"/>
      <c r="AH167" s="137"/>
    </row>
    <row r="168" spans="2:34" ht="14.25"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37"/>
      <c r="AE168" s="137"/>
      <c r="AF168" s="137"/>
      <c r="AG168" s="137"/>
      <c r="AH168" s="137"/>
    </row>
    <row r="169" spans="2:34" ht="14.25"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37"/>
      <c r="AE169" s="137"/>
      <c r="AF169" s="137"/>
      <c r="AG169" s="137"/>
      <c r="AH169" s="137"/>
    </row>
    <row r="170" spans="2:34" ht="14.25"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37"/>
      <c r="AE170" s="137"/>
      <c r="AF170" s="137"/>
      <c r="AG170" s="137"/>
      <c r="AH170" s="137"/>
    </row>
    <row r="171" spans="2:34" ht="14.25"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37"/>
      <c r="AE171" s="137"/>
      <c r="AF171" s="137"/>
      <c r="AG171" s="137"/>
      <c r="AH171" s="137"/>
    </row>
    <row r="172" spans="2:34" ht="14.25"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37"/>
      <c r="AE172" s="137"/>
      <c r="AF172" s="137"/>
      <c r="AG172" s="137"/>
      <c r="AH172" s="137"/>
    </row>
    <row r="173" spans="2:34" ht="14.25"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37"/>
      <c r="AE173" s="137"/>
      <c r="AF173" s="137"/>
      <c r="AG173" s="137"/>
      <c r="AH173" s="137"/>
    </row>
    <row r="174" spans="2:34" ht="14.25"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37"/>
      <c r="AE174" s="137"/>
      <c r="AF174" s="137"/>
      <c r="AG174" s="137"/>
      <c r="AH174" s="137"/>
    </row>
    <row r="175" spans="2:34" ht="14.25"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37"/>
      <c r="AE175" s="137"/>
      <c r="AF175" s="137"/>
      <c r="AG175" s="137"/>
      <c r="AH175" s="137"/>
    </row>
    <row r="176" spans="2:34" ht="14.25"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37"/>
      <c r="AE176" s="137"/>
      <c r="AF176" s="137"/>
      <c r="AG176" s="137"/>
      <c r="AH176" s="137"/>
    </row>
    <row r="177" spans="2:34" ht="14.25"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37"/>
      <c r="AE177" s="137"/>
      <c r="AF177" s="137"/>
      <c r="AG177" s="137"/>
      <c r="AH177" s="137"/>
    </row>
    <row r="178" spans="2:34" ht="14.25"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37"/>
      <c r="AE178" s="137"/>
      <c r="AF178" s="137"/>
      <c r="AG178" s="137"/>
      <c r="AH178" s="137"/>
    </row>
    <row r="179" spans="2:34" ht="14.25"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37"/>
      <c r="AE179" s="137"/>
      <c r="AF179" s="137"/>
      <c r="AG179" s="137"/>
      <c r="AH179" s="137"/>
    </row>
    <row r="180" spans="2:34" ht="14.25"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37"/>
      <c r="AE180" s="137"/>
      <c r="AF180" s="137"/>
      <c r="AG180" s="137"/>
      <c r="AH180" s="137"/>
    </row>
    <row r="181" spans="2:34" ht="14.25">
      <c r="B181" s="211"/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37"/>
      <c r="AE181" s="137"/>
      <c r="AF181" s="137"/>
      <c r="AG181" s="137"/>
      <c r="AH181" s="137"/>
    </row>
    <row r="182" spans="2:34" ht="14.25"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37"/>
      <c r="AE182" s="137"/>
      <c r="AF182" s="137"/>
      <c r="AG182" s="137"/>
      <c r="AH182" s="137"/>
    </row>
    <row r="183" spans="2:34" ht="14.25"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37"/>
      <c r="AE183" s="137"/>
      <c r="AF183" s="137"/>
      <c r="AG183" s="137"/>
      <c r="AH183" s="137"/>
    </row>
    <row r="184" spans="2:34" ht="14.25"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37"/>
      <c r="AE184" s="137"/>
      <c r="AF184" s="137"/>
      <c r="AG184" s="137"/>
      <c r="AH184" s="137"/>
    </row>
    <row r="185" spans="2:34" ht="14.25"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37"/>
      <c r="AE185" s="137"/>
      <c r="AF185" s="137"/>
      <c r="AG185" s="137"/>
      <c r="AH185" s="137"/>
    </row>
    <row r="186" spans="2:34" ht="14.25"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37"/>
      <c r="AE186" s="137"/>
      <c r="AF186" s="137"/>
      <c r="AG186" s="137"/>
      <c r="AH186" s="137"/>
    </row>
    <row r="187" spans="2:34" ht="14.25">
      <c r="B187" s="211"/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37"/>
      <c r="AE187" s="137"/>
      <c r="AF187" s="137"/>
      <c r="AG187" s="137"/>
      <c r="AH187" s="137"/>
    </row>
    <row r="188" spans="2:34" ht="14.25">
      <c r="B188" s="211"/>
      <c r="C188" s="211"/>
      <c r="D188" s="211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37"/>
      <c r="AE188" s="137"/>
      <c r="AF188" s="137"/>
      <c r="AG188" s="137"/>
      <c r="AH188" s="137"/>
    </row>
    <row r="189" spans="2:34" ht="14.25">
      <c r="B189" s="211"/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37"/>
      <c r="AE189" s="137"/>
      <c r="AF189" s="137"/>
      <c r="AG189" s="137"/>
      <c r="AH189" s="137"/>
    </row>
    <row r="190" spans="2:34" ht="14.25"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37"/>
      <c r="AE190" s="137"/>
      <c r="AF190" s="137"/>
      <c r="AG190" s="137"/>
      <c r="AH190" s="137"/>
    </row>
    <row r="191" spans="2:34" ht="14.25"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37"/>
      <c r="AE191" s="137"/>
      <c r="AF191" s="137"/>
      <c r="AG191" s="137"/>
      <c r="AH191" s="137"/>
    </row>
    <row r="192" spans="2:34" ht="14.25">
      <c r="B192" s="211"/>
      <c r="C192" s="211"/>
      <c r="D192" s="211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37"/>
      <c r="AE192" s="137"/>
      <c r="AF192" s="137"/>
      <c r="AG192" s="137"/>
      <c r="AH192" s="137"/>
    </row>
    <row r="193" spans="2:34" ht="14.25">
      <c r="B193" s="211"/>
      <c r="C193" s="211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37"/>
      <c r="AE193" s="137"/>
      <c r="AF193" s="137"/>
      <c r="AG193" s="137"/>
      <c r="AH193" s="137"/>
    </row>
    <row r="194" spans="2:34" ht="14.25">
      <c r="B194" s="211"/>
      <c r="C194" s="211"/>
      <c r="D194" s="211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37"/>
      <c r="AE194" s="137"/>
      <c r="AF194" s="137"/>
      <c r="AG194" s="137"/>
      <c r="AH194" s="137"/>
    </row>
    <row r="195" spans="2:34" ht="14.25">
      <c r="B195" s="211"/>
      <c r="C195" s="211"/>
      <c r="D195" s="211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37"/>
      <c r="AE195" s="137"/>
      <c r="AF195" s="137"/>
      <c r="AG195" s="137"/>
      <c r="AH195" s="137"/>
    </row>
    <row r="196" spans="2:34" ht="14.25">
      <c r="B196" s="211"/>
      <c r="C196" s="211"/>
      <c r="D196" s="211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37"/>
      <c r="AE196" s="137"/>
      <c r="AF196" s="137"/>
      <c r="AG196" s="137"/>
      <c r="AH196" s="137"/>
    </row>
    <row r="197" spans="2:34" ht="14.25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37"/>
      <c r="AE197" s="137"/>
      <c r="AF197" s="137"/>
      <c r="AG197" s="137"/>
      <c r="AH197" s="137"/>
    </row>
    <row r="198" spans="2:34" ht="14.25"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37"/>
      <c r="AE198" s="137"/>
      <c r="AF198" s="137"/>
      <c r="AG198" s="137"/>
      <c r="AH198" s="137"/>
    </row>
    <row r="199" spans="2:34" ht="14.25"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37"/>
      <c r="AE199" s="137"/>
      <c r="AF199" s="137"/>
      <c r="AG199" s="137"/>
      <c r="AH199" s="137"/>
    </row>
    <row r="200" spans="2:34" ht="14.25">
      <c r="B200" s="211"/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37"/>
      <c r="AE200" s="137"/>
      <c r="AF200" s="137"/>
      <c r="AG200" s="137"/>
      <c r="AH200" s="137"/>
    </row>
    <row r="201" spans="2:34" ht="14.25"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37"/>
      <c r="AE201" s="137"/>
      <c r="AF201" s="137"/>
      <c r="AG201" s="137"/>
      <c r="AH201" s="137"/>
    </row>
    <row r="202" spans="2:34" ht="14.25"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37"/>
      <c r="AE202" s="137"/>
      <c r="AF202" s="137"/>
      <c r="AG202" s="137"/>
      <c r="AH202" s="137"/>
    </row>
    <row r="203" spans="2:34" ht="14.25"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37"/>
      <c r="AE203" s="137"/>
      <c r="AF203" s="137"/>
      <c r="AG203" s="137"/>
      <c r="AH203" s="137"/>
    </row>
    <row r="204" spans="2:34" ht="14.25">
      <c r="B204" s="211"/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37"/>
      <c r="AE204" s="137"/>
      <c r="AF204" s="137"/>
      <c r="AG204" s="137"/>
      <c r="AH204" s="137"/>
    </row>
    <row r="205" spans="2:34" ht="14.25">
      <c r="B205" s="211"/>
      <c r="C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37"/>
      <c r="AE205" s="137"/>
      <c r="AF205" s="137"/>
      <c r="AG205" s="137"/>
      <c r="AH205" s="137"/>
    </row>
    <row r="206" spans="2:34" ht="14.25">
      <c r="B206" s="211"/>
      <c r="C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37"/>
      <c r="AE206" s="137"/>
      <c r="AF206" s="137"/>
      <c r="AG206" s="137"/>
      <c r="AH206" s="137"/>
    </row>
    <row r="207" spans="2:34" ht="14.25">
      <c r="B207" s="211"/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37"/>
      <c r="AE207" s="137"/>
      <c r="AF207" s="137"/>
      <c r="AG207" s="137"/>
      <c r="AH207" s="137"/>
    </row>
    <row r="208" spans="2:34" ht="14.25">
      <c r="B208" s="211"/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37"/>
      <c r="AE208" s="137"/>
      <c r="AF208" s="137"/>
      <c r="AG208" s="137"/>
      <c r="AH208" s="137"/>
    </row>
    <row r="209" spans="2:34" ht="14.25">
      <c r="B209" s="211"/>
      <c r="C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37"/>
      <c r="AE209" s="137"/>
      <c r="AF209" s="137"/>
      <c r="AG209" s="137"/>
      <c r="AH209" s="137"/>
    </row>
    <row r="210" spans="2:34" ht="14.25">
      <c r="B210" s="211"/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37"/>
      <c r="AE210" s="137"/>
      <c r="AF210" s="137"/>
      <c r="AG210" s="137"/>
      <c r="AH210" s="137"/>
    </row>
    <row r="211" spans="2:34" ht="14.25">
      <c r="B211" s="211"/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37"/>
      <c r="AE211" s="137"/>
      <c r="AF211" s="137"/>
      <c r="AG211" s="137"/>
      <c r="AH211" s="137"/>
    </row>
    <row r="212" spans="2:34" ht="14.25">
      <c r="B212" s="211"/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37"/>
      <c r="AE212" s="137"/>
      <c r="AF212" s="137"/>
      <c r="AG212" s="137"/>
      <c r="AH212" s="137"/>
    </row>
    <row r="213" spans="2:34" ht="14.25"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37"/>
      <c r="AE213" s="137"/>
      <c r="AF213" s="137"/>
      <c r="AG213" s="137"/>
      <c r="AH213" s="137"/>
    </row>
    <row r="214" spans="2:34" ht="14.25">
      <c r="B214" s="211"/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37"/>
      <c r="AE214" s="137"/>
      <c r="AF214" s="137"/>
      <c r="AG214" s="137"/>
      <c r="AH214" s="137"/>
    </row>
    <row r="215" spans="2:34" ht="14.25">
      <c r="B215" s="211"/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37"/>
      <c r="AE215" s="137"/>
      <c r="AF215" s="137"/>
      <c r="AG215" s="137"/>
      <c r="AH215" s="137"/>
    </row>
    <row r="216" spans="2:34" ht="14.25">
      <c r="B216" s="211"/>
      <c r="C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37"/>
      <c r="AE216" s="137"/>
      <c r="AF216" s="137"/>
      <c r="AG216" s="137"/>
      <c r="AH216" s="137"/>
    </row>
    <row r="217" spans="2:34" ht="14.25">
      <c r="B217" s="211"/>
      <c r="C217" s="211"/>
      <c r="D217" s="211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37"/>
      <c r="AE217" s="137"/>
      <c r="AF217" s="137"/>
      <c r="AG217" s="137"/>
      <c r="AH217" s="137"/>
    </row>
    <row r="218" spans="2:34" ht="14.25">
      <c r="B218" s="211"/>
      <c r="C218" s="211"/>
      <c r="D218" s="211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37"/>
      <c r="AE218" s="137"/>
      <c r="AF218" s="137"/>
      <c r="AG218" s="137"/>
      <c r="AH218" s="137"/>
    </row>
    <row r="219" spans="2:34" ht="14.25">
      <c r="B219" s="211"/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37"/>
      <c r="AE219" s="137"/>
      <c r="AF219" s="137"/>
      <c r="AG219" s="137"/>
      <c r="AH219" s="137"/>
    </row>
    <row r="220" spans="2:34" ht="14.25">
      <c r="B220" s="211"/>
      <c r="C220" s="211"/>
      <c r="D220" s="211"/>
      <c r="E220" s="211"/>
      <c r="F220" s="211"/>
      <c r="G220" s="211"/>
      <c r="H220" s="211"/>
      <c r="I220" s="211"/>
      <c r="J220" s="211"/>
      <c r="K220" s="211"/>
      <c r="L220" s="211"/>
      <c r="M220" s="211"/>
      <c r="N220" s="211"/>
      <c r="O220" s="211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37"/>
      <c r="AE220" s="137"/>
      <c r="AF220" s="137"/>
      <c r="AG220" s="137"/>
      <c r="AH220" s="137"/>
    </row>
    <row r="221" spans="2:34" ht="14.25">
      <c r="B221" s="211"/>
      <c r="C221" s="211"/>
      <c r="D221" s="211"/>
      <c r="E221" s="211"/>
      <c r="F221" s="211"/>
      <c r="G221" s="211"/>
      <c r="H221" s="211"/>
      <c r="I221" s="211"/>
      <c r="J221" s="211"/>
      <c r="K221" s="211"/>
      <c r="L221" s="211"/>
      <c r="M221" s="211"/>
      <c r="N221" s="211"/>
      <c r="O221" s="211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37"/>
      <c r="AE221" s="137"/>
      <c r="AF221" s="137"/>
      <c r="AG221" s="137"/>
      <c r="AH221" s="137"/>
    </row>
    <row r="222" spans="2:34" ht="14.25">
      <c r="B222" s="211"/>
      <c r="C222" s="211"/>
      <c r="D222" s="211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O222" s="211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37"/>
      <c r="AE222" s="137"/>
      <c r="AF222" s="137"/>
      <c r="AG222" s="137"/>
      <c r="AH222" s="137"/>
    </row>
    <row r="223" spans="2:34" ht="14.25">
      <c r="B223" s="211"/>
      <c r="C223" s="211"/>
      <c r="D223" s="211"/>
      <c r="E223" s="211"/>
      <c r="F223" s="211"/>
      <c r="G223" s="211"/>
      <c r="H223" s="211"/>
      <c r="I223" s="211"/>
      <c r="J223" s="211"/>
      <c r="K223" s="211"/>
      <c r="L223" s="211"/>
      <c r="M223" s="211"/>
      <c r="N223" s="211"/>
      <c r="O223" s="211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37"/>
      <c r="AE223" s="137"/>
      <c r="AF223" s="137"/>
      <c r="AG223" s="137"/>
      <c r="AH223" s="137"/>
    </row>
    <row r="224" spans="2:34" ht="14.25">
      <c r="B224" s="211"/>
      <c r="C224" s="211"/>
      <c r="D224" s="211"/>
      <c r="E224" s="211"/>
      <c r="F224" s="211"/>
      <c r="G224" s="211"/>
      <c r="H224" s="211"/>
      <c r="I224" s="211"/>
      <c r="J224" s="211"/>
      <c r="K224" s="211"/>
      <c r="L224" s="211"/>
      <c r="M224" s="211"/>
      <c r="N224" s="211"/>
      <c r="O224" s="211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37"/>
      <c r="AE224" s="137"/>
      <c r="AF224" s="137"/>
      <c r="AG224" s="137"/>
      <c r="AH224" s="137"/>
    </row>
    <row r="225" spans="2:34" ht="14.25">
      <c r="B225" s="211"/>
      <c r="C225" s="211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37"/>
      <c r="AE225" s="137"/>
      <c r="AF225" s="137"/>
      <c r="AG225" s="137"/>
      <c r="AH225" s="137"/>
    </row>
    <row r="226" spans="2:34" ht="14.25">
      <c r="B226" s="211"/>
      <c r="C226" s="211"/>
      <c r="D226" s="211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37"/>
      <c r="AE226" s="137"/>
      <c r="AF226" s="137"/>
      <c r="AG226" s="137"/>
      <c r="AH226" s="137"/>
    </row>
    <row r="227" spans="2:34" ht="14.25">
      <c r="B227" s="211"/>
      <c r="C227" s="211"/>
      <c r="D227" s="211"/>
      <c r="E227" s="211"/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37"/>
      <c r="AE227" s="137"/>
      <c r="AF227" s="137"/>
      <c r="AG227" s="137"/>
      <c r="AH227" s="137"/>
    </row>
    <row r="228" spans="2:34" ht="14.25">
      <c r="B228" s="211"/>
      <c r="C228" s="211"/>
      <c r="D228" s="211"/>
      <c r="E228" s="211"/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37"/>
      <c r="AE228" s="137"/>
      <c r="AF228" s="137"/>
      <c r="AG228" s="137"/>
      <c r="AH228" s="137"/>
    </row>
    <row r="229" spans="2:34" ht="14.25">
      <c r="B229" s="211"/>
      <c r="C229" s="211"/>
      <c r="D229" s="211"/>
      <c r="E229" s="211"/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37"/>
      <c r="AE229" s="137"/>
      <c r="AF229" s="137"/>
      <c r="AG229" s="137"/>
      <c r="AH229" s="137"/>
    </row>
    <row r="230" spans="2:34" ht="14.25"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37"/>
      <c r="AE230" s="137"/>
      <c r="AF230" s="137"/>
      <c r="AG230" s="137"/>
      <c r="AH230" s="137"/>
    </row>
    <row r="231" spans="2:34" ht="14.25">
      <c r="B231" s="211"/>
      <c r="C231" s="211"/>
      <c r="D231" s="211"/>
      <c r="E231" s="211"/>
      <c r="F231" s="211"/>
      <c r="G231" s="211"/>
      <c r="H231" s="211"/>
      <c r="I231" s="211"/>
      <c r="J231" s="211"/>
      <c r="K231" s="211"/>
      <c r="L231" s="211"/>
      <c r="M231" s="211"/>
      <c r="N231" s="211"/>
      <c r="O231" s="211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37"/>
      <c r="AE231" s="137"/>
      <c r="AF231" s="137"/>
      <c r="AG231" s="137"/>
      <c r="AH231" s="137"/>
    </row>
    <row r="232" spans="2:34" ht="14.25">
      <c r="B232" s="211"/>
      <c r="C232" s="211"/>
      <c r="D232" s="211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37"/>
      <c r="AE232" s="137"/>
      <c r="AF232" s="137"/>
      <c r="AG232" s="137"/>
      <c r="AH232" s="137"/>
    </row>
    <row r="233" spans="2:34" ht="14.25">
      <c r="B233" s="211"/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37"/>
      <c r="AE233" s="137"/>
      <c r="AF233" s="137"/>
      <c r="AG233" s="137"/>
      <c r="AH233" s="137"/>
    </row>
    <row r="234" spans="2:34" ht="14.25">
      <c r="B234" s="211"/>
      <c r="C234" s="211"/>
      <c r="D234" s="211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37"/>
      <c r="AE234" s="137"/>
      <c r="AF234" s="137"/>
      <c r="AG234" s="137"/>
      <c r="AH234" s="137"/>
    </row>
    <row r="235" spans="2:34" ht="14.25">
      <c r="B235" s="211"/>
      <c r="C235" s="211"/>
      <c r="D235" s="211"/>
      <c r="E235" s="211"/>
      <c r="F235" s="211"/>
      <c r="G235" s="211"/>
      <c r="H235" s="211"/>
      <c r="I235" s="211"/>
      <c r="J235" s="211"/>
      <c r="K235" s="211"/>
      <c r="L235" s="211"/>
      <c r="M235" s="211"/>
      <c r="N235" s="211"/>
      <c r="O235" s="211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37"/>
      <c r="AE235" s="137"/>
      <c r="AF235" s="137"/>
      <c r="AG235" s="137"/>
      <c r="AH235" s="137"/>
    </row>
    <row r="236" spans="2:34" ht="14.25">
      <c r="B236" s="211"/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37"/>
      <c r="AE236" s="137"/>
      <c r="AF236" s="137"/>
      <c r="AG236" s="137"/>
      <c r="AH236" s="137"/>
    </row>
    <row r="237" spans="2:34" ht="14.25">
      <c r="B237" s="211"/>
      <c r="C237" s="211"/>
      <c r="D237" s="211"/>
      <c r="E237" s="211"/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37"/>
      <c r="AE237" s="137"/>
      <c r="AF237" s="137"/>
      <c r="AG237" s="137"/>
      <c r="AH237" s="137"/>
    </row>
    <row r="238" spans="2:34" ht="14.25">
      <c r="B238" s="211"/>
      <c r="C238" s="211"/>
      <c r="D238" s="211"/>
      <c r="E238" s="211"/>
      <c r="F238" s="211"/>
      <c r="G238" s="211"/>
      <c r="H238" s="211"/>
      <c r="I238" s="211"/>
      <c r="J238" s="211"/>
      <c r="K238" s="211"/>
      <c r="L238" s="211"/>
      <c r="M238" s="211"/>
      <c r="N238" s="211"/>
      <c r="O238" s="211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37"/>
      <c r="AE238" s="137"/>
      <c r="AF238" s="137"/>
      <c r="AG238" s="137"/>
      <c r="AH238" s="137"/>
    </row>
    <row r="239" spans="2:34" ht="14.25">
      <c r="B239" s="211"/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37"/>
      <c r="AE239" s="137"/>
      <c r="AF239" s="137"/>
      <c r="AG239" s="137"/>
      <c r="AH239" s="137"/>
    </row>
    <row r="240" spans="2:34" ht="14.25"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37"/>
      <c r="AE240" s="137"/>
      <c r="AF240" s="137"/>
      <c r="AG240" s="137"/>
      <c r="AH240" s="137"/>
    </row>
    <row r="241" spans="2:34" ht="14.25">
      <c r="B241" s="211"/>
      <c r="C241" s="211"/>
      <c r="D241" s="211"/>
      <c r="E241" s="211"/>
      <c r="F241" s="211"/>
      <c r="G241" s="211"/>
      <c r="H241" s="211"/>
      <c r="I241" s="211"/>
      <c r="J241" s="211"/>
      <c r="K241" s="211"/>
      <c r="L241" s="211"/>
      <c r="M241" s="211"/>
      <c r="N241" s="211"/>
      <c r="O241" s="211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37"/>
      <c r="AE241" s="137"/>
      <c r="AF241" s="137"/>
      <c r="AG241" s="137"/>
      <c r="AH241" s="137"/>
    </row>
    <row r="242" spans="2:34" ht="14.25">
      <c r="B242" s="211"/>
      <c r="C242" s="211"/>
      <c r="D242" s="211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37"/>
      <c r="AE242" s="137"/>
      <c r="AF242" s="137"/>
      <c r="AG242" s="137"/>
      <c r="AH242" s="137"/>
    </row>
    <row r="243" spans="2:34" ht="14.25">
      <c r="B243" s="211"/>
      <c r="C243" s="211"/>
      <c r="D243" s="211"/>
      <c r="E243" s="211"/>
      <c r="F243" s="211"/>
      <c r="G243" s="211"/>
      <c r="H243" s="211"/>
      <c r="I243" s="211"/>
      <c r="J243" s="211"/>
      <c r="K243" s="211"/>
      <c r="L243" s="211"/>
      <c r="M243" s="211"/>
      <c r="N243" s="211"/>
      <c r="O243" s="211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37"/>
      <c r="AE243" s="137"/>
      <c r="AF243" s="137"/>
      <c r="AG243" s="137"/>
      <c r="AH243" s="137"/>
    </row>
    <row r="244" spans="2:34" ht="14.25">
      <c r="B244" s="211"/>
      <c r="C244" s="211"/>
      <c r="D244" s="211"/>
      <c r="E244" s="211"/>
      <c r="F244" s="211"/>
      <c r="G244" s="211"/>
      <c r="H244" s="211"/>
      <c r="I244" s="211"/>
      <c r="J244" s="211"/>
      <c r="K244" s="211"/>
      <c r="L244" s="211"/>
      <c r="M244" s="211"/>
      <c r="N244" s="211"/>
      <c r="O244" s="211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37"/>
      <c r="AE244" s="137"/>
      <c r="AF244" s="137"/>
      <c r="AG244" s="137"/>
      <c r="AH244" s="137"/>
    </row>
    <row r="245" spans="2:34"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7"/>
      <c r="AE245" s="137"/>
      <c r="AF245" s="137"/>
      <c r="AG245" s="137"/>
      <c r="AH245" s="137"/>
    </row>
    <row r="246" spans="2:34"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7"/>
      <c r="AE246" s="137"/>
      <c r="AF246" s="137"/>
      <c r="AG246" s="137"/>
      <c r="AH246" s="137"/>
    </row>
    <row r="247" spans="2:34"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7"/>
      <c r="AE247" s="137"/>
      <c r="AF247" s="137"/>
      <c r="AG247" s="137"/>
      <c r="AH247" s="137"/>
    </row>
    <row r="248" spans="2:34"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7"/>
      <c r="AE248" s="137"/>
      <c r="AF248" s="137"/>
      <c r="AG248" s="137"/>
      <c r="AH248" s="137"/>
    </row>
    <row r="249" spans="2:34"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7"/>
      <c r="AE249" s="137"/>
      <c r="AF249" s="137"/>
      <c r="AG249" s="137"/>
      <c r="AH249" s="137"/>
    </row>
    <row r="250" spans="2:34"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7"/>
      <c r="AE250" s="137"/>
      <c r="AF250" s="137"/>
      <c r="AG250" s="137"/>
      <c r="AH250" s="137"/>
    </row>
    <row r="251" spans="2:34"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7"/>
      <c r="AE251" s="137"/>
      <c r="AF251" s="137"/>
      <c r="AG251" s="137"/>
      <c r="AH251" s="137"/>
    </row>
    <row r="252" spans="2:34"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7"/>
      <c r="AE252" s="137"/>
      <c r="AF252" s="137"/>
      <c r="AG252" s="137"/>
      <c r="AH252" s="137"/>
    </row>
    <row r="253" spans="2:34"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7"/>
      <c r="AE253" s="137"/>
      <c r="AF253" s="137"/>
      <c r="AG253" s="137"/>
      <c r="AH253" s="137"/>
    </row>
    <row r="254" spans="2:34"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7"/>
      <c r="AE254" s="137"/>
      <c r="AF254" s="137"/>
      <c r="AG254" s="137"/>
      <c r="AH254" s="137"/>
    </row>
    <row r="255" spans="2:34"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7"/>
      <c r="AE255" s="137"/>
      <c r="AF255" s="137"/>
      <c r="AG255" s="137"/>
      <c r="AH255" s="137"/>
    </row>
    <row r="256" spans="2:34"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7"/>
      <c r="AE256" s="137"/>
      <c r="AF256" s="137"/>
      <c r="AG256" s="137"/>
      <c r="AH256" s="137"/>
    </row>
    <row r="257" spans="2:34"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7"/>
      <c r="AE257" s="137"/>
      <c r="AF257" s="137"/>
      <c r="AG257" s="137"/>
      <c r="AH257" s="137"/>
    </row>
    <row r="258" spans="2:34"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7"/>
      <c r="AE258" s="137"/>
      <c r="AF258" s="137"/>
      <c r="AG258" s="137"/>
      <c r="AH258" s="137"/>
    </row>
    <row r="259" spans="2:34"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7"/>
      <c r="AE259" s="137"/>
      <c r="AF259" s="137"/>
      <c r="AG259" s="137"/>
      <c r="AH259" s="137"/>
    </row>
    <row r="260" spans="2:34"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7"/>
      <c r="AE260" s="137"/>
      <c r="AF260" s="137"/>
      <c r="AG260" s="137"/>
      <c r="AH260" s="137"/>
    </row>
    <row r="261" spans="2:34"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7"/>
      <c r="AE261" s="137"/>
      <c r="AF261" s="137"/>
      <c r="AG261" s="137"/>
      <c r="AH261" s="137"/>
    </row>
    <row r="262" spans="2:34"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7"/>
      <c r="AE262" s="137"/>
      <c r="AF262" s="137"/>
      <c r="AG262" s="137"/>
      <c r="AH262" s="137"/>
    </row>
    <row r="263" spans="2:34"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7"/>
      <c r="AE263" s="137"/>
      <c r="AF263" s="137"/>
      <c r="AG263" s="137"/>
      <c r="AH263" s="137"/>
    </row>
    <row r="264" spans="2:34"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7"/>
      <c r="AE264" s="137"/>
      <c r="AF264" s="137"/>
      <c r="AG264" s="137"/>
      <c r="AH264" s="137"/>
    </row>
    <row r="265" spans="2:34"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7"/>
      <c r="AE265" s="137"/>
      <c r="AF265" s="137"/>
      <c r="AG265" s="137"/>
      <c r="AH265" s="137"/>
    </row>
    <row r="266" spans="2:34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7"/>
      <c r="AE266" s="137"/>
      <c r="AF266" s="137"/>
      <c r="AG266" s="137"/>
      <c r="AH266" s="137"/>
    </row>
    <row r="267" spans="2:34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7"/>
      <c r="AE267" s="137"/>
      <c r="AF267" s="137"/>
      <c r="AG267" s="137"/>
      <c r="AH267" s="137"/>
    </row>
    <row r="268" spans="2:34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7"/>
      <c r="AE268" s="137"/>
      <c r="AF268" s="137"/>
      <c r="AG268" s="137"/>
      <c r="AH268" s="137"/>
    </row>
    <row r="269" spans="2:34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7"/>
      <c r="AE269" s="137"/>
      <c r="AF269" s="137"/>
      <c r="AG269" s="137"/>
      <c r="AH269" s="137"/>
    </row>
    <row r="270" spans="2:34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7"/>
      <c r="AE270" s="137"/>
      <c r="AF270" s="137"/>
      <c r="AG270" s="137"/>
      <c r="AH270" s="137"/>
    </row>
    <row r="271" spans="2:34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7"/>
      <c r="AE271" s="137"/>
      <c r="AF271" s="137"/>
      <c r="AG271" s="137"/>
      <c r="AH271" s="137"/>
    </row>
    <row r="272" spans="2:34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7"/>
      <c r="AE272" s="137"/>
      <c r="AF272" s="137"/>
      <c r="AG272" s="137"/>
      <c r="AH272" s="137"/>
    </row>
    <row r="273" spans="2:34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7"/>
      <c r="AE273" s="137"/>
      <c r="AF273" s="137"/>
      <c r="AG273" s="137"/>
      <c r="AH273" s="137"/>
    </row>
    <row r="274" spans="2:34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7"/>
      <c r="AE274" s="137"/>
      <c r="AF274" s="137"/>
      <c r="AG274" s="137"/>
      <c r="AH274" s="137"/>
    </row>
    <row r="275" spans="2:34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7"/>
      <c r="AE275" s="137"/>
      <c r="AF275" s="137"/>
      <c r="AG275" s="137"/>
      <c r="AH275" s="137"/>
    </row>
    <row r="276" spans="2:34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7"/>
      <c r="AE276" s="137"/>
      <c r="AF276" s="137"/>
      <c r="AG276" s="137"/>
      <c r="AH276" s="137"/>
    </row>
    <row r="277" spans="2:34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7"/>
      <c r="AE277" s="137"/>
      <c r="AF277" s="137"/>
      <c r="AG277" s="137"/>
      <c r="AH277" s="137"/>
    </row>
    <row r="278" spans="2:34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7"/>
      <c r="AE278" s="137"/>
      <c r="AF278" s="137"/>
      <c r="AG278" s="137"/>
      <c r="AH278" s="137"/>
    </row>
    <row r="279" spans="2:34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7"/>
      <c r="AE279" s="137"/>
      <c r="AF279" s="137"/>
      <c r="AG279" s="137"/>
      <c r="AH279" s="137"/>
    </row>
    <row r="280" spans="2:34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7"/>
      <c r="AE280" s="137"/>
      <c r="AF280" s="137"/>
      <c r="AG280" s="137"/>
      <c r="AH280" s="137"/>
    </row>
    <row r="281" spans="2:34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7"/>
      <c r="AE281" s="137"/>
      <c r="AF281" s="137"/>
      <c r="AG281" s="137"/>
      <c r="AH281" s="137"/>
    </row>
    <row r="282" spans="2:34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7"/>
      <c r="AE282" s="137"/>
      <c r="AF282" s="137"/>
      <c r="AG282" s="137"/>
      <c r="AH282" s="137"/>
    </row>
    <row r="283" spans="2:34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7"/>
      <c r="AE283" s="137"/>
      <c r="AF283" s="137"/>
      <c r="AG283" s="137"/>
      <c r="AH283" s="137"/>
    </row>
    <row r="284" spans="2:34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7"/>
      <c r="AE284" s="137"/>
      <c r="AF284" s="137"/>
      <c r="AG284" s="137"/>
      <c r="AH284" s="137"/>
    </row>
    <row r="285" spans="2:34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7"/>
      <c r="AE285" s="137"/>
      <c r="AF285" s="137"/>
      <c r="AG285" s="137"/>
      <c r="AH285" s="137"/>
    </row>
    <row r="286" spans="2:34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7"/>
      <c r="AE286" s="137"/>
      <c r="AF286" s="137"/>
      <c r="AG286" s="137"/>
      <c r="AH286" s="137"/>
    </row>
    <row r="287" spans="2:34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7"/>
      <c r="AE287" s="137"/>
      <c r="AF287" s="137"/>
      <c r="AG287" s="137"/>
      <c r="AH287" s="137"/>
    </row>
    <row r="288" spans="2:34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7"/>
      <c r="AE288" s="137"/>
      <c r="AF288" s="137"/>
      <c r="AG288" s="137"/>
      <c r="AH288" s="137"/>
    </row>
    <row r="289" spans="2:34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7"/>
      <c r="AE289" s="137"/>
      <c r="AF289" s="137"/>
      <c r="AG289" s="137"/>
      <c r="AH289" s="137"/>
    </row>
    <row r="290" spans="2:34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7"/>
      <c r="AE290" s="137"/>
      <c r="AF290" s="137"/>
      <c r="AG290" s="137"/>
      <c r="AH290" s="137"/>
    </row>
    <row r="291" spans="2:34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7"/>
      <c r="AE291" s="137"/>
      <c r="AF291" s="137"/>
      <c r="AG291" s="137"/>
      <c r="AH291" s="137"/>
    </row>
    <row r="292" spans="2:34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7"/>
      <c r="AE292" s="137"/>
      <c r="AF292" s="137"/>
      <c r="AG292" s="137"/>
      <c r="AH292" s="137"/>
    </row>
    <row r="293" spans="2:34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7"/>
      <c r="AE293" s="137"/>
      <c r="AF293" s="137"/>
      <c r="AG293" s="137"/>
      <c r="AH293" s="137"/>
    </row>
    <row r="294" spans="2:34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7"/>
      <c r="AE294" s="137"/>
      <c r="AF294" s="137"/>
      <c r="AG294" s="137"/>
      <c r="AH294" s="137"/>
    </row>
    <row r="295" spans="2:34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7"/>
      <c r="AE295" s="137"/>
      <c r="AF295" s="137"/>
      <c r="AG295" s="137"/>
      <c r="AH295" s="137"/>
    </row>
    <row r="296" spans="2:34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7"/>
      <c r="AE296" s="137"/>
      <c r="AF296" s="137"/>
      <c r="AG296" s="137"/>
      <c r="AH296" s="137"/>
    </row>
    <row r="297" spans="2:34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7"/>
      <c r="AE297" s="137"/>
      <c r="AF297" s="137"/>
      <c r="AG297" s="137"/>
      <c r="AH297" s="137"/>
    </row>
    <row r="298" spans="2:34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7"/>
      <c r="AE298" s="137"/>
      <c r="AF298" s="137"/>
      <c r="AG298" s="137"/>
      <c r="AH298" s="137"/>
    </row>
    <row r="299" spans="2:34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7"/>
      <c r="AE299" s="137"/>
      <c r="AF299" s="137"/>
      <c r="AG299" s="137"/>
      <c r="AH299" s="137"/>
    </row>
    <row r="300" spans="2:34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7"/>
      <c r="AE300" s="137"/>
      <c r="AF300" s="137"/>
      <c r="AG300" s="137"/>
      <c r="AH300" s="137"/>
    </row>
    <row r="301" spans="2:34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7"/>
      <c r="AE301" s="137"/>
      <c r="AF301" s="137"/>
      <c r="AG301" s="137"/>
      <c r="AH301" s="137"/>
    </row>
    <row r="302" spans="2:34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7"/>
      <c r="AE302" s="137"/>
      <c r="AF302" s="137"/>
      <c r="AG302" s="137"/>
      <c r="AH302" s="137"/>
    </row>
    <row r="303" spans="2:34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7"/>
      <c r="AE303" s="137"/>
      <c r="AF303" s="137"/>
      <c r="AG303" s="137"/>
      <c r="AH303" s="137"/>
    </row>
    <row r="304" spans="2:34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7"/>
      <c r="AE304" s="137"/>
      <c r="AF304" s="137"/>
      <c r="AG304" s="137"/>
      <c r="AH304" s="137"/>
    </row>
    <row r="305" spans="2:34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7"/>
      <c r="AE305" s="137"/>
      <c r="AF305" s="137"/>
      <c r="AG305" s="137"/>
      <c r="AH305" s="137"/>
    </row>
    <row r="306" spans="2:34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7"/>
      <c r="AE306" s="137"/>
      <c r="AF306" s="137"/>
      <c r="AG306" s="137"/>
      <c r="AH306" s="137"/>
    </row>
    <row r="307" spans="2:34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7"/>
      <c r="AE307" s="137"/>
      <c r="AF307" s="137"/>
      <c r="AG307" s="137"/>
      <c r="AH307" s="137"/>
    </row>
    <row r="308" spans="2:34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7"/>
      <c r="AE308" s="137"/>
      <c r="AF308" s="137"/>
      <c r="AG308" s="137"/>
      <c r="AH308" s="137"/>
    </row>
    <row r="309" spans="2:34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7"/>
      <c r="AE309" s="137"/>
      <c r="AF309" s="137"/>
      <c r="AG309" s="137"/>
      <c r="AH309" s="137"/>
    </row>
    <row r="310" spans="2:34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7"/>
      <c r="AE310" s="137"/>
      <c r="AF310" s="137"/>
      <c r="AG310" s="137"/>
      <c r="AH310" s="137"/>
    </row>
    <row r="311" spans="2:34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7"/>
      <c r="AE311" s="137"/>
      <c r="AF311" s="137"/>
      <c r="AG311" s="137"/>
      <c r="AH311" s="137"/>
    </row>
    <row r="312" spans="2:34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7"/>
      <c r="AE312" s="137"/>
      <c r="AF312" s="137"/>
      <c r="AG312" s="137"/>
      <c r="AH312" s="137"/>
    </row>
    <row r="313" spans="2:34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7"/>
      <c r="AE313" s="137"/>
      <c r="AF313" s="137"/>
      <c r="AG313" s="137"/>
      <c r="AH313" s="137"/>
    </row>
    <row r="314" spans="2:34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7"/>
      <c r="AE314" s="137"/>
      <c r="AF314" s="137"/>
      <c r="AG314" s="137"/>
      <c r="AH314" s="137"/>
    </row>
    <row r="315" spans="2:34">
      <c r="B315" s="215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7"/>
      <c r="Q315" s="217"/>
      <c r="R315" s="217"/>
      <c r="S315" s="217"/>
      <c r="T315" s="217"/>
      <c r="U315" s="217"/>
      <c r="V315" s="217"/>
      <c r="W315" s="217"/>
      <c r="X315" s="217"/>
      <c r="Y315" s="217"/>
      <c r="Z315" s="217"/>
      <c r="AA315" s="217"/>
      <c r="AB315" s="217"/>
      <c r="AC315" s="217"/>
    </row>
    <row r="316" spans="2:34">
      <c r="B316" s="215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7"/>
      <c r="Q316" s="217"/>
      <c r="R316" s="217"/>
      <c r="S316" s="217"/>
      <c r="T316" s="217"/>
      <c r="U316" s="217"/>
      <c r="V316" s="217"/>
      <c r="W316" s="217"/>
      <c r="X316" s="217"/>
      <c r="Y316" s="217"/>
      <c r="Z316" s="217"/>
      <c r="AA316" s="217"/>
      <c r="AB316" s="217"/>
      <c r="AC316" s="217"/>
    </row>
    <row r="317" spans="2:34">
      <c r="B317" s="215"/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  <c r="AA317" s="217"/>
      <c r="AB317" s="217"/>
      <c r="AC317" s="217"/>
    </row>
    <row r="318" spans="2:34">
      <c r="B318" s="215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  <c r="AA318" s="217"/>
      <c r="AB318" s="217"/>
      <c r="AC318" s="217"/>
    </row>
    <row r="319" spans="2:34">
      <c r="B319" s="215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7"/>
      <c r="Q319" s="217"/>
      <c r="R319" s="217"/>
      <c r="S319" s="217"/>
      <c r="T319" s="217"/>
      <c r="U319" s="217"/>
      <c r="V319" s="217"/>
      <c r="W319" s="217"/>
      <c r="X319" s="217"/>
      <c r="Y319" s="217"/>
      <c r="Z319" s="217"/>
      <c r="AA319" s="217"/>
      <c r="AB319" s="217"/>
      <c r="AC319" s="217"/>
    </row>
    <row r="320" spans="2:34">
      <c r="B320" s="215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7"/>
      <c r="Q320" s="217"/>
      <c r="R320" s="217"/>
      <c r="S320" s="217"/>
      <c r="T320" s="217"/>
      <c r="U320" s="217"/>
      <c r="V320" s="217"/>
      <c r="W320" s="217"/>
      <c r="X320" s="217"/>
      <c r="Y320" s="217"/>
      <c r="Z320" s="217"/>
      <c r="AA320" s="217"/>
      <c r="AB320" s="217"/>
      <c r="AC320" s="217"/>
    </row>
    <row r="321" spans="2:29">
      <c r="B321" s="215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7"/>
      <c r="Q321" s="217"/>
      <c r="R321" s="217"/>
      <c r="S321" s="217"/>
      <c r="T321" s="217"/>
      <c r="U321" s="217"/>
      <c r="V321" s="217"/>
      <c r="W321" s="217"/>
      <c r="X321" s="217"/>
      <c r="Y321" s="217"/>
      <c r="Z321" s="217"/>
      <c r="AA321" s="217"/>
      <c r="AB321" s="217"/>
      <c r="AC321" s="217"/>
    </row>
    <row r="322" spans="2:29">
      <c r="B322" s="215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7"/>
      <c r="Q322" s="217"/>
      <c r="R322" s="217"/>
      <c r="S322" s="217"/>
      <c r="T322" s="217"/>
      <c r="U322" s="217"/>
      <c r="V322" s="217"/>
      <c r="W322" s="217"/>
      <c r="X322" s="217"/>
      <c r="Y322" s="217"/>
      <c r="Z322" s="217"/>
      <c r="AA322" s="217"/>
      <c r="AB322" s="217"/>
      <c r="AC322" s="217"/>
    </row>
    <row r="323" spans="2:29">
      <c r="B323" s="215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7"/>
      <c r="Q323" s="217"/>
      <c r="R323" s="217"/>
      <c r="S323" s="217"/>
      <c r="T323" s="217"/>
      <c r="U323" s="217"/>
      <c r="V323" s="217"/>
      <c r="W323" s="217"/>
      <c r="X323" s="217"/>
      <c r="Y323" s="217"/>
      <c r="Z323" s="217"/>
      <c r="AA323" s="217"/>
      <c r="AB323" s="217"/>
      <c r="AC323" s="217"/>
    </row>
    <row r="324" spans="2:29">
      <c r="B324" s="215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7"/>
      <c r="Q324" s="217"/>
      <c r="R324" s="217"/>
      <c r="S324" s="217"/>
      <c r="T324" s="217"/>
      <c r="U324" s="217"/>
      <c r="V324" s="217"/>
      <c r="W324" s="217"/>
      <c r="X324" s="217"/>
      <c r="Y324" s="217"/>
      <c r="Z324" s="217"/>
      <c r="AA324" s="217"/>
      <c r="AB324" s="217"/>
      <c r="AC324" s="217"/>
    </row>
    <row r="325" spans="2:29">
      <c r="B325" s="215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7"/>
      <c r="Q325" s="217"/>
      <c r="R325" s="217"/>
      <c r="S325" s="217"/>
      <c r="T325" s="217"/>
      <c r="U325" s="217"/>
      <c r="V325" s="217"/>
      <c r="W325" s="217"/>
      <c r="X325" s="217"/>
      <c r="Y325" s="217"/>
      <c r="Z325" s="217"/>
      <c r="AA325" s="217"/>
      <c r="AB325" s="217"/>
      <c r="AC325" s="217"/>
    </row>
    <row r="326" spans="2:29">
      <c r="B326" s="215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7"/>
      <c r="Q326" s="217"/>
      <c r="R326" s="217"/>
      <c r="S326" s="217"/>
      <c r="T326" s="217"/>
      <c r="U326" s="217"/>
      <c r="V326" s="217"/>
      <c r="W326" s="217"/>
      <c r="X326" s="217"/>
      <c r="Y326" s="217"/>
      <c r="Z326" s="217"/>
      <c r="AA326" s="217"/>
      <c r="AB326" s="217"/>
      <c r="AC326" s="217"/>
    </row>
    <row r="327" spans="2:29">
      <c r="B327" s="215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7"/>
      <c r="Q327" s="217"/>
      <c r="R327" s="217"/>
      <c r="S327" s="217"/>
      <c r="T327" s="217"/>
      <c r="U327" s="217"/>
      <c r="V327" s="217"/>
      <c r="W327" s="217"/>
      <c r="X327" s="217"/>
      <c r="Y327" s="217"/>
      <c r="Z327" s="217"/>
      <c r="AA327" s="217"/>
      <c r="AB327" s="217"/>
      <c r="AC327" s="217"/>
    </row>
    <row r="328" spans="2:29">
      <c r="B328" s="215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7"/>
      <c r="Q328" s="217"/>
      <c r="R328" s="217"/>
      <c r="S328" s="217"/>
      <c r="T328" s="217"/>
      <c r="U328" s="217"/>
      <c r="V328" s="217"/>
      <c r="W328" s="217"/>
      <c r="X328" s="217"/>
      <c r="Y328" s="217"/>
      <c r="Z328" s="217"/>
      <c r="AA328" s="217"/>
      <c r="AB328" s="217"/>
      <c r="AC328" s="217"/>
    </row>
    <row r="329" spans="2:29">
      <c r="B329" s="215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7"/>
      <c r="Q329" s="217"/>
      <c r="R329" s="217"/>
      <c r="S329" s="217"/>
      <c r="T329" s="217"/>
      <c r="U329" s="217"/>
      <c r="V329" s="217"/>
      <c r="W329" s="217"/>
      <c r="X329" s="217"/>
      <c r="Y329" s="217"/>
      <c r="Z329" s="217"/>
      <c r="AA329" s="217"/>
      <c r="AB329" s="217"/>
      <c r="AC329" s="217"/>
    </row>
    <row r="330" spans="2:29">
      <c r="B330" s="215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217"/>
      <c r="AB330" s="217"/>
      <c r="AC330" s="217"/>
    </row>
    <row r="331" spans="2:29">
      <c r="B331" s="215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217"/>
      <c r="AB331" s="217"/>
      <c r="AC331" s="217"/>
    </row>
    <row r="332" spans="2:29">
      <c r="B332" s="215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7"/>
      <c r="Q332" s="217"/>
      <c r="R332" s="217"/>
      <c r="S332" s="217"/>
      <c r="T332" s="217"/>
      <c r="U332" s="217"/>
      <c r="V332" s="217"/>
      <c r="W332" s="217"/>
      <c r="X332" s="217"/>
      <c r="Y332" s="217"/>
      <c r="Z332" s="217"/>
      <c r="AA332" s="217"/>
      <c r="AB332" s="217"/>
      <c r="AC332" s="217"/>
    </row>
    <row r="333" spans="2:29">
      <c r="B333" s="215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7"/>
      <c r="Q333" s="217"/>
      <c r="R333" s="217"/>
      <c r="S333" s="217"/>
      <c r="T333" s="217"/>
      <c r="U333" s="217"/>
      <c r="V333" s="217"/>
      <c r="W333" s="217"/>
      <c r="X333" s="217"/>
      <c r="Y333" s="217"/>
      <c r="Z333" s="217"/>
      <c r="AA333" s="217"/>
      <c r="AB333" s="217"/>
      <c r="AC333" s="217"/>
    </row>
    <row r="334" spans="2:29">
      <c r="B334" s="215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7"/>
      <c r="Q334" s="217"/>
      <c r="R334" s="217"/>
      <c r="S334" s="217"/>
      <c r="T334" s="217"/>
      <c r="U334" s="217"/>
      <c r="V334" s="217"/>
      <c r="W334" s="217"/>
      <c r="X334" s="217"/>
      <c r="Y334" s="217"/>
      <c r="Z334" s="217"/>
      <c r="AA334" s="217"/>
      <c r="AB334" s="217"/>
      <c r="AC334" s="217"/>
    </row>
    <row r="335" spans="2:29">
      <c r="B335" s="215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  <c r="AA335" s="217"/>
      <c r="AB335" s="217"/>
      <c r="AC335" s="217"/>
    </row>
    <row r="336" spans="2:29">
      <c r="B336" s="215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7"/>
      <c r="Q336" s="217"/>
      <c r="R336" s="217"/>
      <c r="S336" s="217"/>
      <c r="T336" s="217"/>
      <c r="U336" s="217"/>
      <c r="V336" s="217"/>
      <c r="W336" s="217"/>
      <c r="X336" s="217"/>
      <c r="Y336" s="217"/>
      <c r="Z336" s="217"/>
      <c r="AA336" s="217"/>
      <c r="AB336" s="217"/>
      <c r="AC336" s="217"/>
    </row>
    <row r="337" spans="2:29">
      <c r="B337" s="215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7"/>
      <c r="Q337" s="217"/>
      <c r="R337" s="217"/>
      <c r="S337" s="217"/>
      <c r="T337" s="217"/>
      <c r="U337" s="217"/>
      <c r="V337" s="217"/>
      <c r="W337" s="217"/>
      <c r="X337" s="217"/>
      <c r="Y337" s="217"/>
      <c r="Z337" s="217"/>
      <c r="AA337" s="217"/>
      <c r="AB337" s="217"/>
      <c r="AC337" s="217"/>
    </row>
    <row r="338" spans="2:29">
      <c r="B338" s="215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7"/>
      <c r="Q338" s="217"/>
      <c r="R338" s="217"/>
      <c r="S338" s="217"/>
      <c r="T338" s="217"/>
      <c r="U338" s="217"/>
      <c r="V338" s="217"/>
      <c r="W338" s="217"/>
      <c r="X338" s="217"/>
      <c r="Y338" s="217"/>
      <c r="Z338" s="217"/>
      <c r="AA338" s="217"/>
      <c r="AB338" s="217"/>
      <c r="AC338" s="217"/>
    </row>
    <row r="339" spans="2:29">
      <c r="B339" s="215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7"/>
      <c r="Q339" s="217"/>
      <c r="R339" s="217"/>
      <c r="S339" s="217"/>
      <c r="T339" s="217"/>
      <c r="U339" s="217"/>
      <c r="V339" s="217"/>
      <c r="W339" s="217"/>
      <c r="X339" s="217"/>
      <c r="Y339" s="217"/>
      <c r="Z339" s="217"/>
      <c r="AA339" s="217"/>
      <c r="AB339" s="217"/>
      <c r="AC339" s="217"/>
    </row>
    <row r="340" spans="2:29">
      <c r="B340" s="215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7"/>
      <c r="Q340" s="217"/>
      <c r="R340" s="217"/>
      <c r="S340" s="217"/>
      <c r="T340" s="217"/>
      <c r="U340" s="217"/>
      <c r="V340" s="217"/>
      <c r="W340" s="217"/>
      <c r="X340" s="217"/>
      <c r="Y340" s="217"/>
      <c r="Z340" s="217"/>
      <c r="AA340" s="217"/>
      <c r="AB340" s="217"/>
      <c r="AC340" s="217"/>
    </row>
    <row r="341" spans="2:29">
      <c r="B341" s="215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7"/>
      <c r="Q341" s="217"/>
      <c r="R341" s="217"/>
      <c r="S341" s="217"/>
      <c r="T341" s="217"/>
      <c r="U341" s="217"/>
      <c r="V341" s="217"/>
      <c r="W341" s="217"/>
      <c r="X341" s="217"/>
      <c r="Y341" s="217"/>
      <c r="Z341" s="217"/>
      <c r="AA341" s="217"/>
      <c r="AB341" s="217"/>
      <c r="AC341" s="217"/>
    </row>
    <row r="342" spans="2:29">
      <c r="B342" s="215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  <c r="AA342" s="217"/>
      <c r="AB342" s="217"/>
      <c r="AC342" s="217"/>
    </row>
    <row r="343" spans="2:29">
      <c r="B343" s="215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  <c r="AA343" s="217"/>
      <c r="AB343" s="217"/>
      <c r="AC343" s="217"/>
    </row>
    <row r="344" spans="2:29">
      <c r="B344" s="215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  <c r="AA344" s="217"/>
      <c r="AB344" s="217"/>
      <c r="AC344" s="217"/>
    </row>
    <row r="345" spans="2:29">
      <c r="B345" s="215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  <c r="AA345" s="217"/>
      <c r="AB345" s="217"/>
      <c r="AC345" s="217"/>
    </row>
    <row r="346" spans="2:29">
      <c r="B346" s="215"/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  <c r="AA346" s="217"/>
      <c r="AB346" s="217"/>
      <c r="AC346" s="217"/>
    </row>
    <row r="347" spans="2:29">
      <c r="B347" s="215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7"/>
      <c r="Q347" s="217"/>
      <c r="R347" s="217"/>
      <c r="S347" s="217"/>
      <c r="T347" s="217"/>
      <c r="U347" s="217"/>
      <c r="V347" s="217"/>
      <c r="W347" s="217"/>
      <c r="X347" s="217"/>
      <c r="Y347" s="217"/>
      <c r="Z347" s="217"/>
      <c r="AA347" s="217"/>
      <c r="AB347" s="217"/>
      <c r="AC347" s="217"/>
    </row>
    <row r="348" spans="2:29">
      <c r="B348" s="215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7"/>
      <c r="Q348" s="217"/>
      <c r="R348" s="217"/>
      <c r="S348" s="217"/>
      <c r="T348" s="217"/>
      <c r="U348" s="217"/>
      <c r="V348" s="217"/>
      <c r="W348" s="217"/>
      <c r="X348" s="217"/>
      <c r="Y348" s="217"/>
      <c r="Z348" s="217"/>
      <c r="AA348" s="217"/>
      <c r="AB348" s="217"/>
      <c r="AC348" s="217"/>
    </row>
    <row r="349" spans="2:29">
      <c r="B349" s="215"/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7"/>
      <c r="Q349" s="217"/>
      <c r="R349" s="217"/>
      <c r="S349" s="217"/>
      <c r="T349" s="217"/>
      <c r="U349" s="217"/>
      <c r="V349" s="217"/>
      <c r="W349" s="217"/>
      <c r="X349" s="217"/>
      <c r="Y349" s="217"/>
      <c r="Z349" s="217"/>
      <c r="AA349" s="217"/>
      <c r="AB349" s="217"/>
      <c r="AC349" s="217"/>
    </row>
    <row r="350" spans="2:29">
      <c r="B350" s="215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7"/>
      <c r="Q350" s="217"/>
      <c r="R350" s="217"/>
      <c r="S350" s="217"/>
      <c r="T350" s="217"/>
      <c r="U350" s="217"/>
      <c r="V350" s="217"/>
      <c r="W350" s="217"/>
      <c r="X350" s="217"/>
      <c r="Y350" s="217"/>
      <c r="Z350" s="217"/>
      <c r="AA350" s="217"/>
      <c r="AB350" s="217"/>
      <c r="AC350" s="217"/>
    </row>
    <row r="351" spans="2:29">
      <c r="B351" s="215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7"/>
      <c r="Q351" s="217"/>
      <c r="R351" s="217"/>
      <c r="S351" s="217"/>
      <c r="T351" s="217"/>
      <c r="U351" s="217"/>
      <c r="V351" s="217"/>
      <c r="W351" s="217"/>
      <c r="X351" s="217"/>
      <c r="Y351" s="217"/>
      <c r="Z351" s="217"/>
      <c r="AA351" s="217"/>
      <c r="AB351" s="217"/>
      <c r="AC351" s="217"/>
    </row>
    <row r="352" spans="2:29">
      <c r="B352" s="215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7"/>
      <c r="Q352" s="217"/>
      <c r="R352" s="217"/>
      <c r="S352" s="217"/>
      <c r="T352" s="217"/>
      <c r="U352" s="217"/>
      <c r="V352" s="217"/>
      <c r="W352" s="217"/>
      <c r="X352" s="217"/>
      <c r="Y352" s="217"/>
      <c r="Z352" s="217"/>
      <c r="AA352" s="217"/>
      <c r="AB352" s="217"/>
      <c r="AC352" s="217"/>
    </row>
    <row r="353" spans="2:29">
      <c r="B353" s="215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7"/>
      <c r="Q353" s="217"/>
      <c r="R353" s="217"/>
      <c r="S353" s="217"/>
      <c r="T353" s="217"/>
      <c r="U353" s="217"/>
      <c r="V353" s="217"/>
      <c r="W353" s="217"/>
      <c r="X353" s="217"/>
      <c r="Y353" s="217"/>
      <c r="Z353" s="217"/>
      <c r="AA353" s="217"/>
      <c r="AB353" s="217"/>
      <c r="AC353" s="217"/>
    </row>
    <row r="354" spans="2:29">
      <c r="B354" s="215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217"/>
      <c r="AB354" s="217"/>
      <c r="AC354" s="217"/>
    </row>
    <row r="355" spans="2:29">
      <c r="B355" s="215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217"/>
      <c r="AB355" s="217"/>
      <c r="AC355" s="217"/>
    </row>
    <row r="356" spans="2:29">
      <c r="B356" s="215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  <c r="AA356" s="217"/>
      <c r="AB356" s="217"/>
      <c r="AC356" s="217"/>
    </row>
    <row r="357" spans="2:29">
      <c r="B357" s="215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  <c r="AA357" s="217"/>
      <c r="AB357" s="217"/>
      <c r="AC357" s="217"/>
    </row>
    <row r="358" spans="2:29">
      <c r="B358" s="215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  <c r="AA358" s="217"/>
      <c r="AB358" s="217"/>
      <c r="AC358" s="217"/>
    </row>
    <row r="359" spans="2:29">
      <c r="B359" s="215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  <c r="AA359" s="217"/>
      <c r="AB359" s="217"/>
      <c r="AC359" s="217"/>
    </row>
    <row r="360" spans="2:29">
      <c r="B360" s="215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  <c r="AA360" s="217"/>
      <c r="AB360" s="217"/>
      <c r="AC360" s="217"/>
    </row>
    <row r="361" spans="2:29">
      <c r="B361" s="215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7"/>
      <c r="Q361" s="217"/>
      <c r="R361" s="217"/>
      <c r="S361" s="217"/>
      <c r="T361" s="217"/>
      <c r="U361" s="217"/>
      <c r="V361" s="217"/>
      <c r="W361" s="217"/>
      <c r="X361" s="217"/>
      <c r="Y361" s="217"/>
      <c r="Z361" s="217"/>
      <c r="AA361" s="217"/>
      <c r="AB361" s="217"/>
      <c r="AC361" s="217"/>
    </row>
    <row r="362" spans="2:29">
      <c r="B362" s="215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7"/>
      <c r="Q362" s="217"/>
      <c r="R362" s="217"/>
      <c r="S362" s="217"/>
      <c r="T362" s="217"/>
      <c r="U362" s="217"/>
      <c r="V362" s="217"/>
      <c r="W362" s="217"/>
      <c r="X362" s="217"/>
      <c r="Y362" s="217"/>
      <c r="Z362" s="217"/>
      <c r="AA362" s="217"/>
      <c r="AB362" s="217"/>
      <c r="AC362" s="217"/>
    </row>
    <row r="363" spans="2:29">
      <c r="B363" s="215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7"/>
      <c r="Q363" s="217"/>
      <c r="R363" s="217"/>
      <c r="S363" s="217"/>
      <c r="T363" s="217"/>
      <c r="U363" s="217"/>
      <c r="V363" s="217"/>
      <c r="W363" s="217"/>
      <c r="X363" s="217"/>
      <c r="Y363" s="217"/>
      <c r="Z363" s="217"/>
      <c r="AA363" s="217"/>
      <c r="AB363" s="217"/>
      <c r="AC363" s="217"/>
    </row>
    <row r="364" spans="2:29">
      <c r="B364" s="215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7"/>
      <c r="Q364" s="217"/>
      <c r="R364" s="217"/>
      <c r="S364" s="217"/>
      <c r="T364" s="217"/>
      <c r="U364" s="217"/>
      <c r="V364" s="217"/>
      <c r="W364" s="217"/>
      <c r="X364" s="217"/>
      <c r="Y364" s="217"/>
      <c r="Z364" s="217"/>
      <c r="AA364" s="217"/>
      <c r="AB364" s="217"/>
      <c r="AC364" s="217"/>
    </row>
    <row r="365" spans="2:29">
      <c r="B365" s="215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7"/>
      <c r="Q365" s="217"/>
      <c r="R365" s="217"/>
      <c r="S365" s="217"/>
      <c r="T365" s="217"/>
      <c r="U365" s="217"/>
      <c r="V365" s="217"/>
      <c r="W365" s="217"/>
      <c r="X365" s="217"/>
      <c r="Y365" s="217"/>
      <c r="Z365" s="217"/>
      <c r="AA365" s="217"/>
      <c r="AB365" s="217"/>
      <c r="AC365" s="217"/>
    </row>
    <row r="366" spans="2:29">
      <c r="B366" s="215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7"/>
      <c r="Q366" s="217"/>
      <c r="R366" s="217"/>
      <c r="S366" s="217"/>
      <c r="T366" s="217"/>
      <c r="U366" s="217"/>
      <c r="V366" s="217"/>
      <c r="W366" s="217"/>
      <c r="X366" s="217"/>
      <c r="Y366" s="217"/>
      <c r="Z366" s="217"/>
      <c r="AA366" s="217"/>
      <c r="AB366" s="217"/>
      <c r="AC366" s="217"/>
    </row>
    <row r="367" spans="2:29">
      <c r="B367" s="215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7"/>
      <c r="Q367" s="217"/>
      <c r="R367" s="217"/>
      <c r="S367" s="217"/>
      <c r="T367" s="217"/>
      <c r="U367" s="217"/>
      <c r="V367" s="217"/>
      <c r="W367" s="217"/>
      <c r="X367" s="217"/>
      <c r="Y367" s="217"/>
      <c r="Z367" s="217"/>
      <c r="AA367" s="217"/>
      <c r="AB367" s="217"/>
      <c r="AC367" s="217"/>
    </row>
    <row r="368" spans="2:29">
      <c r="B368" s="215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7"/>
      <c r="Q368" s="217"/>
      <c r="R368" s="217"/>
      <c r="S368" s="217"/>
      <c r="T368" s="217"/>
      <c r="U368" s="217"/>
      <c r="V368" s="217"/>
      <c r="W368" s="217"/>
      <c r="X368" s="217"/>
      <c r="Y368" s="217"/>
      <c r="Z368" s="217"/>
      <c r="AA368" s="217"/>
      <c r="AB368" s="217"/>
      <c r="AC368" s="217"/>
    </row>
    <row r="369" spans="2:29">
      <c r="B369" s="215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7"/>
      <c r="Q369" s="217"/>
      <c r="R369" s="217"/>
      <c r="S369" s="217"/>
      <c r="T369" s="217"/>
      <c r="U369" s="217"/>
      <c r="V369" s="217"/>
      <c r="W369" s="217"/>
      <c r="X369" s="217"/>
      <c r="Y369" s="217"/>
      <c r="Z369" s="217"/>
      <c r="AA369" s="217"/>
      <c r="AB369" s="217"/>
      <c r="AC369" s="217"/>
    </row>
    <row r="370" spans="2:29">
      <c r="B370" s="215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</row>
    <row r="371" spans="2:29">
      <c r="B371" s="215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</row>
    <row r="372" spans="2:29">
      <c r="B372" s="215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</row>
    <row r="373" spans="2:29">
      <c r="B373" s="215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</row>
    <row r="374" spans="2:29">
      <c r="B374" s="215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</row>
    <row r="375" spans="2:29">
      <c r="B375" s="215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7"/>
      <c r="Q375" s="217"/>
      <c r="R375" s="217"/>
      <c r="S375" s="217"/>
      <c r="T375" s="217"/>
      <c r="U375" s="217"/>
      <c r="V375" s="217"/>
      <c r="W375" s="217"/>
      <c r="X375" s="217"/>
      <c r="Y375" s="217"/>
      <c r="Z375" s="217"/>
      <c r="AA375" s="217"/>
      <c r="AB375" s="217"/>
      <c r="AC375" s="217"/>
    </row>
    <row r="376" spans="2:29">
      <c r="B376" s="215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7"/>
      <c r="Q376" s="217"/>
      <c r="R376" s="217"/>
      <c r="S376" s="217"/>
      <c r="T376" s="217"/>
      <c r="U376" s="217"/>
      <c r="V376" s="217"/>
      <c r="W376" s="217"/>
      <c r="X376" s="217"/>
      <c r="Y376" s="217"/>
      <c r="Z376" s="217"/>
      <c r="AA376" s="217"/>
      <c r="AB376" s="217"/>
      <c r="AC376" s="217"/>
    </row>
    <row r="377" spans="2:29">
      <c r="B377" s="215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7"/>
      <c r="Q377" s="217"/>
      <c r="R377" s="217"/>
      <c r="S377" s="217"/>
      <c r="T377" s="217"/>
      <c r="U377" s="217"/>
      <c r="V377" s="217"/>
      <c r="W377" s="217"/>
      <c r="X377" s="217"/>
      <c r="Y377" s="217"/>
      <c r="Z377" s="217"/>
      <c r="AA377" s="217"/>
      <c r="AB377" s="217"/>
      <c r="AC377" s="217"/>
    </row>
    <row r="378" spans="2:29">
      <c r="B378" s="215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217"/>
      <c r="AB378" s="217"/>
      <c r="AC378" s="217"/>
    </row>
    <row r="379" spans="2:29">
      <c r="B379" s="215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217"/>
      <c r="AB379" s="217"/>
      <c r="AC379" s="217"/>
    </row>
    <row r="380" spans="2:29">
      <c r="B380" s="215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7"/>
      <c r="Q380" s="217"/>
      <c r="R380" s="217"/>
      <c r="S380" s="217"/>
      <c r="T380" s="217"/>
      <c r="U380" s="217"/>
      <c r="V380" s="217"/>
      <c r="W380" s="217"/>
      <c r="X380" s="217"/>
      <c r="Y380" s="217"/>
      <c r="Z380" s="217"/>
      <c r="AA380" s="217"/>
      <c r="AB380" s="217"/>
      <c r="AC380" s="217"/>
    </row>
    <row r="381" spans="2:29">
      <c r="B381" s="215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7"/>
      <c r="Q381" s="217"/>
      <c r="R381" s="217"/>
      <c r="S381" s="217"/>
      <c r="T381" s="217"/>
      <c r="U381" s="217"/>
      <c r="V381" s="217"/>
      <c r="W381" s="217"/>
      <c r="X381" s="217"/>
      <c r="Y381" s="217"/>
      <c r="Z381" s="217"/>
      <c r="AA381" s="217"/>
      <c r="AB381" s="217"/>
      <c r="AC381" s="217"/>
    </row>
    <row r="382" spans="2:29">
      <c r="B382" s="215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7"/>
      <c r="Q382" s="217"/>
      <c r="R382" s="217"/>
      <c r="S382" s="217"/>
      <c r="T382" s="217"/>
      <c r="U382" s="217"/>
      <c r="V382" s="217"/>
      <c r="W382" s="217"/>
      <c r="X382" s="217"/>
      <c r="Y382" s="217"/>
      <c r="Z382" s="217"/>
      <c r="AA382" s="217"/>
      <c r="AB382" s="217"/>
      <c r="AC382" s="217"/>
    </row>
    <row r="383" spans="2:29">
      <c r="B383" s="215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7"/>
      <c r="Q383" s="217"/>
      <c r="R383" s="217"/>
      <c r="S383" s="217"/>
      <c r="T383" s="217"/>
      <c r="U383" s="217"/>
      <c r="V383" s="217"/>
      <c r="W383" s="217"/>
      <c r="X383" s="217"/>
      <c r="Y383" s="217"/>
      <c r="Z383" s="217"/>
      <c r="AA383" s="217"/>
      <c r="AB383" s="217"/>
      <c r="AC383" s="217"/>
    </row>
    <row r="384" spans="2:29">
      <c r="B384" s="215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7"/>
      <c r="Q384" s="217"/>
      <c r="R384" s="217"/>
      <c r="S384" s="217"/>
      <c r="T384" s="217"/>
      <c r="U384" s="217"/>
      <c r="V384" s="217"/>
      <c r="W384" s="217"/>
      <c r="X384" s="217"/>
      <c r="Y384" s="217"/>
      <c r="Z384" s="217"/>
      <c r="AA384" s="217"/>
      <c r="AB384" s="217"/>
      <c r="AC384" s="217"/>
    </row>
    <row r="385" spans="2:29">
      <c r="B385" s="215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7"/>
      <c r="Q385" s="217"/>
      <c r="R385" s="217"/>
      <c r="S385" s="217"/>
      <c r="T385" s="217"/>
      <c r="U385" s="217"/>
      <c r="V385" s="217"/>
      <c r="W385" s="217"/>
      <c r="X385" s="217"/>
      <c r="Y385" s="217"/>
      <c r="Z385" s="217"/>
      <c r="AA385" s="217"/>
      <c r="AB385" s="217"/>
      <c r="AC385" s="217"/>
    </row>
    <row r="386" spans="2:29">
      <c r="B386" s="215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7"/>
      <c r="Q386" s="217"/>
      <c r="R386" s="217"/>
      <c r="S386" s="217"/>
      <c r="T386" s="217"/>
      <c r="U386" s="217"/>
      <c r="V386" s="217"/>
      <c r="W386" s="217"/>
      <c r="X386" s="217"/>
      <c r="Y386" s="217"/>
      <c r="Z386" s="217"/>
      <c r="AA386" s="217"/>
      <c r="AB386" s="217"/>
      <c r="AC386" s="217"/>
    </row>
    <row r="387" spans="2:29">
      <c r="B387" s="215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7"/>
      <c r="Q387" s="217"/>
      <c r="R387" s="217"/>
      <c r="S387" s="217"/>
      <c r="T387" s="217"/>
      <c r="U387" s="217"/>
      <c r="V387" s="217"/>
      <c r="W387" s="217"/>
      <c r="X387" s="217"/>
      <c r="Y387" s="217"/>
      <c r="Z387" s="217"/>
      <c r="AA387" s="217"/>
      <c r="AB387" s="217"/>
      <c r="AC387" s="217"/>
    </row>
    <row r="388" spans="2:29">
      <c r="B388" s="215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7"/>
      <c r="Q388" s="217"/>
      <c r="R388" s="217"/>
      <c r="S388" s="217"/>
      <c r="T388" s="217"/>
      <c r="U388" s="217"/>
      <c r="V388" s="217"/>
      <c r="W388" s="217"/>
      <c r="X388" s="217"/>
      <c r="Y388" s="217"/>
      <c r="Z388" s="217"/>
      <c r="AA388" s="217"/>
      <c r="AB388" s="217"/>
      <c r="AC388" s="217"/>
    </row>
    <row r="389" spans="2:29">
      <c r="B389" s="215"/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7"/>
      <c r="Q389" s="217"/>
      <c r="R389" s="217"/>
      <c r="S389" s="217"/>
      <c r="T389" s="217"/>
      <c r="U389" s="217"/>
      <c r="V389" s="217"/>
      <c r="W389" s="217"/>
      <c r="X389" s="217"/>
      <c r="Y389" s="217"/>
      <c r="Z389" s="217"/>
      <c r="AA389" s="217"/>
      <c r="AB389" s="217"/>
      <c r="AC389" s="217"/>
    </row>
    <row r="390" spans="2:29">
      <c r="B390" s="215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7"/>
      <c r="Q390" s="217"/>
      <c r="R390" s="217"/>
      <c r="S390" s="217"/>
      <c r="T390" s="217"/>
      <c r="U390" s="217"/>
      <c r="V390" s="217"/>
      <c r="W390" s="217"/>
      <c r="X390" s="217"/>
      <c r="Y390" s="217"/>
      <c r="Z390" s="217"/>
      <c r="AA390" s="217"/>
      <c r="AB390" s="217"/>
      <c r="AC390" s="217"/>
    </row>
    <row r="391" spans="2:29">
      <c r="B391" s="215"/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7"/>
      <c r="Q391" s="217"/>
      <c r="R391" s="217"/>
      <c r="S391" s="217"/>
      <c r="T391" s="217"/>
      <c r="U391" s="217"/>
      <c r="V391" s="217"/>
      <c r="W391" s="217"/>
      <c r="X391" s="217"/>
      <c r="Y391" s="217"/>
      <c r="Z391" s="217"/>
      <c r="AA391" s="217"/>
      <c r="AB391" s="217"/>
      <c r="AC391" s="217"/>
    </row>
    <row r="392" spans="2:29">
      <c r="B392" s="215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7"/>
      <c r="Q392" s="217"/>
      <c r="R392" s="217"/>
      <c r="S392" s="217"/>
      <c r="T392" s="217"/>
      <c r="U392" s="217"/>
      <c r="V392" s="217"/>
      <c r="W392" s="217"/>
      <c r="X392" s="217"/>
      <c r="Y392" s="217"/>
      <c r="Z392" s="217"/>
      <c r="AA392" s="217"/>
      <c r="AB392" s="217"/>
      <c r="AC392" s="217"/>
    </row>
    <row r="393" spans="2:29">
      <c r="B393" s="215"/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7"/>
      <c r="Q393" s="217"/>
      <c r="R393" s="217"/>
      <c r="S393" s="217"/>
      <c r="T393" s="217"/>
      <c r="U393" s="217"/>
      <c r="V393" s="217"/>
      <c r="W393" s="217"/>
      <c r="X393" s="217"/>
      <c r="Y393" s="217"/>
      <c r="Z393" s="217"/>
      <c r="AA393" s="217"/>
      <c r="AB393" s="217"/>
      <c r="AC393" s="217"/>
    </row>
    <row r="394" spans="2:29">
      <c r="B394" s="215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7"/>
      <c r="Q394" s="217"/>
      <c r="R394" s="217"/>
      <c r="S394" s="217"/>
      <c r="T394" s="217"/>
      <c r="U394" s="217"/>
      <c r="V394" s="217"/>
      <c r="W394" s="217"/>
      <c r="X394" s="217"/>
      <c r="Y394" s="217"/>
      <c r="Z394" s="217"/>
      <c r="AA394" s="217"/>
      <c r="AB394" s="217"/>
      <c r="AC394" s="217"/>
    </row>
    <row r="395" spans="2:29">
      <c r="B395" s="215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7"/>
      <c r="Q395" s="217"/>
      <c r="R395" s="217"/>
      <c r="S395" s="217"/>
      <c r="T395" s="217"/>
      <c r="U395" s="217"/>
      <c r="V395" s="217"/>
      <c r="W395" s="217"/>
      <c r="X395" s="217"/>
      <c r="Y395" s="217"/>
      <c r="Z395" s="217"/>
      <c r="AA395" s="217"/>
      <c r="AB395" s="217"/>
      <c r="AC395" s="217"/>
    </row>
    <row r="396" spans="2:29">
      <c r="B396" s="215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7"/>
      <c r="Q396" s="217"/>
      <c r="R396" s="217"/>
      <c r="S396" s="217"/>
      <c r="T396" s="217"/>
      <c r="U396" s="217"/>
      <c r="V396" s="217"/>
      <c r="W396" s="217"/>
      <c r="X396" s="217"/>
      <c r="Y396" s="217"/>
      <c r="Z396" s="217"/>
      <c r="AA396" s="217"/>
      <c r="AB396" s="217"/>
      <c r="AC396" s="217"/>
    </row>
    <row r="397" spans="2:29">
      <c r="B397" s="215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7"/>
      <c r="Q397" s="217"/>
      <c r="R397" s="217"/>
      <c r="S397" s="217"/>
      <c r="T397" s="217"/>
      <c r="U397" s="217"/>
      <c r="V397" s="217"/>
      <c r="W397" s="217"/>
      <c r="X397" s="217"/>
      <c r="Y397" s="217"/>
      <c r="Z397" s="217"/>
      <c r="AA397" s="217"/>
      <c r="AB397" s="217"/>
      <c r="AC397" s="217"/>
    </row>
    <row r="398" spans="2:29">
      <c r="B398" s="215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  <c r="AA398" s="217"/>
      <c r="AB398" s="217"/>
      <c r="AC398" s="217"/>
    </row>
    <row r="399" spans="2:29">
      <c r="B399" s="215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/>
      <c r="AA399" s="217"/>
      <c r="AB399" s="217"/>
      <c r="AC399" s="217"/>
    </row>
    <row r="400" spans="2:29">
      <c r="B400" s="215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7"/>
      <c r="Q400" s="217"/>
      <c r="R400" s="217"/>
      <c r="S400" s="217"/>
      <c r="T400" s="217"/>
      <c r="U400" s="217"/>
      <c r="V400" s="217"/>
      <c r="W400" s="217"/>
      <c r="X400" s="217"/>
      <c r="Y400" s="217"/>
      <c r="Z400" s="217"/>
      <c r="AA400" s="217"/>
      <c r="AB400" s="217"/>
      <c r="AC400" s="217"/>
    </row>
    <row r="401" spans="2:29">
      <c r="B401" s="215"/>
      <c r="C401" s="216"/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7"/>
      <c r="Q401" s="217"/>
      <c r="R401" s="217"/>
      <c r="S401" s="217"/>
      <c r="T401" s="217"/>
      <c r="U401" s="217"/>
      <c r="V401" s="217"/>
      <c r="W401" s="217"/>
      <c r="X401" s="217"/>
      <c r="Y401" s="217"/>
      <c r="Z401" s="217"/>
      <c r="AA401" s="217"/>
      <c r="AB401" s="217"/>
      <c r="AC401" s="217"/>
    </row>
    <row r="402" spans="2:29">
      <c r="B402" s="215"/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217"/>
      <c r="AB402" s="217"/>
      <c r="AC402" s="217"/>
    </row>
    <row r="403" spans="2:29">
      <c r="B403" s="215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217"/>
      <c r="AB403" s="217"/>
      <c r="AC403" s="217"/>
    </row>
    <row r="404" spans="2:29"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7"/>
      <c r="Q404" s="217"/>
      <c r="R404" s="217"/>
      <c r="S404" s="217"/>
      <c r="T404" s="217"/>
      <c r="U404" s="217"/>
      <c r="V404" s="217"/>
      <c r="W404" s="217"/>
      <c r="X404" s="217"/>
      <c r="Y404" s="217"/>
      <c r="Z404" s="217"/>
      <c r="AA404" s="217"/>
      <c r="AB404" s="217"/>
      <c r="AC404" s="217"/>
    </row>
    <row r="405" spans="2:29"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7"/>
      <c r="Q405" s="217"/>
      <c r="R405" s="217"/>
      <c r="S405" s="217"/>
      <c r="T405" s="217"/>
      <c r="U405" s="217"/>
      <c r="V405" s="217"/>
      <c r="W405" s="217"/>
      <c r="X405" s="217"/>
      <c r="Y405" s="217"/>
      <c r="Z405" s="217"/>
      <c r="AA405" s="217"/>
      <c r="AB405" s="217"/>
      <c r="AC405" s="217"/>
    </row>
    <row r="406" spans="2:29">
      <c r="B406" s="216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7"/>
      <c r="Q406" s="217"/>
      <c r="R406" s="217"/>
      <c r="S406" s="217"/>
      <c r="T406" s="217"/>
      <c r="U406" s="217"/>
      <c r="V406" s="217"/>
      <c r="W406" s="217"/>
      <c r="X406" s="217"/>
      <c r="Y406" s="217"/>
      <c r="Z406" s="217"/>
      <c r="AA406" s="217"/>
      <c r="AB406" s="217"/>
      <c r="AC406" s="217"/>
    </row>
    <row r="407" spans="2:29"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7"/>
      <c r="Q407" s="217"/>
      <c r="R407" s="217"/>
      <c r="S407" s="217"/>
      <c r="T407" s="217"/>
      <c r="U407" s="217"/>
      <c r="V407" s="217"/>
      <c r="W407" s="217"/>
      <c r="X407" s="217"/>
      <c r="Y407" s="217"/>
      <c r="Z407" s="217"/>
      <c r="AA407" s="217"/>
      <c r="AB407" s="217"/>
      <c r="AC407" s="217"/>
    </row>
    <row r="408" spans="2:29">
      <c r="B408" s="216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7"/>
      <c r="Q408" s="217"/>
      <c r="R408" s="217"/>
      <c r="S408" s="217"/>
      <c r="T408" s="217"/>
      <c r="U408" s="217"/>
      <c r="V408" s="217"/>
      <c r="W408" s="217"/>
      <c r="X408" s="217"/>
      <c r="Y408" s="217"/>
      <c r="Z408" s="217"/>
      <c r="AA408" s="217"/>
      <c r="AB408" s="217"/>
      <c r="AC408" s="217"/>
    </row>
    <row r="409" spans="2:29"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7"/>
      <c r="Q409" s="217"/>
      <c r="R409" s="217"/>
      <c r="S409" s="217"/>
      <c r="T409" s="217"/>
      <c r="U409" s="217"/>
      <c r="V409" s="217"/>
      <c r="W409" s="217"/>
      <c r="X409" s="217"/>
      <c r="Y409" s="217"/>
      <c r="Z409" s="217"/>
      <c r="AA409" s="217"/>
      <c r="AB409" s="217"/>
      <c r="AC409" s="217"/>
    </row>
    <row r="410" spans="2:29">
      <c r="B410" s="216"/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7"/>
      <c r="Q410" s="217"/>
      <c r="R410" s="217"/>
      <c r="S410" s="217"/>
      <c r="T410" s="217"/>
      <c r="U410" s="217"/>
      <c r="V410" s="217"/>
      <c r="W410" s="217"/>
      <c r="X410" s="217"/>
      <c r="Y410" s="217"/>
      <c r="Z410" s="217"/>
      <c r="AA410" s="217"/>
      <c r="AB410" s="217"/>
      <c r="AC410" s="217"/>
    </row>
    <row r="411" spans="2:29">
      <c r="B411" s="216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7"/>
      <c r="Q411" s="217"/>
      <c r="R411" s="217"/>
      <c r="S411" s="217"/>
      <c r="T411" s="217"/>
      <c r="U411" s="217"/>
      <c r="V411" s="217"/>
      <c r="W411" s="217"/>
      <c r="X411" s="217"/>
      <c r="Y411" s="217"/>
      <c r="Z411" s="217"/>
      <c r="AA411" s="217"/>
      <c r="AB411" s="217"/>
      <c r="AC411" s="217"/>
    </row>
    <row r="412" spans="2:29"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  <c r="AB412" s="217"/>
      <c r="AC412" s="217"/>
    </row>
    <row r="413" spans="2:29"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  <c r="AA413" s="217"/>
      <c r="AB413" s="217"/>
      <c r="AC413" s="217"/>
    </row>
    <row r="414" spans="2:29"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  <c r="AA414" s="217"/>
      <c r="AB414" s="217"/>
      <c r="AC414" s="217"/>
    </row>
    <row r="415" spans="2:29"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  <c r="AA415" s="217"/>
      <c r="AB415" s="217"/>
      <c r="AC415" s="217"/>
    </row>
    <row r="416" spans="2:29">
      <c r="B416" s="216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  <c r="AA416" s="217"/>
      <c r="AB416" s="217"/>
      <c r="AC416" s="217"/>
    </row>
    <row r="417" spans="2:29">
      <c r="B417" s="216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7"/>
      <c r="Q417" s="217"/>
      <c r="R417" s="217"/>
      <c r="S417" s="217"/>
      <c r="T417" s="217"/>
      <c r="U417" s="217"/>
      <c r="V417" s="217"/>
      <c r="W417" s="217"/>
      <c r="X417" s="217"/>
      <c r="Y417" s="217"/>
      <c r="Z417" s="217"/>
      <c r="AA417" s="217"/>
      <c r="AB417" s="217"/>
      <c r="AC417" s="217"/>
    </row>
    <row r="418" spans="2:29"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7"/>
      <c r="Q418" s="217"/>
      <c r="R418" s="217"/>
      <c r="S418" s="217"/>
      <c r="T418" s="217"/>
      <c r="U418" s="217"/>
      <c r="V418" s="217"/>
      <c r="W418" s="217"/>
      <c r="X418" s="217"/>
      <c r="Y418" s="217"/>
      <c r="Z418" s="217"/>
      <c r="AA418" s="217"/>
      <c r="AB418" s="217"/>
      <c r="AC418" s="217"/>
    </row>
    <row r="419" spans="2:29">
      <c r="B419" s="216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7"/>
      <c r="Q419" s="217"/>
      <c r="R419" s="217"/>
      <c r="S419" s="217"/>
      <c r="T419" s="217"/>
      <c r="U419" s="217"/>
      <c r="V419" s="217"/>
      <c r="W419" s="217"/>
      <c r="X419" s="217"/>
      <c r="Y419" s="217"/>
      <c r="Z419" s="217"/>
      <c r="AA419" s="217"/>
      <c r="AB419" s="217"/>
      <c r="AC419" s="217"/>
    </row>
    <row r="420" spans="2:29">
      <c r="B420" s="216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7"/>
      <c r="Q420" s="217"/>
      <c r="R420" s="217"/>
      <c r="S420" s="217"/>
      <c r="T420" s="217"/>
      <c r="U420" s="217"/>
      <c r="V420" s="217"/>
      <c r="W420" s="217"/>
      <c r="X420" s="217"/>
      <c r="Y420" s="217"/>
      <c r="Z420" s="217"/>
      <c r="AA420" s="217"/>
      <c r="AB420" s="217"/>
      <c r="AC420" s="217"/>
    </row>
    <row r="421" spans="2:29"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7"/>
      <c r="Q421" s="217"/>
      <c r="R421" s="217"/>
      <c r="S421" s="217"/>
      <c r="T421" s="217"/>
      <c r="U421" s="217"/>
      <c r="V421" s="217"/>
      <c r="W421" s="217"/>
      <c r="X421" s="217"/>
      <c r="Y421" s="217"/>
      <c r="Z421" s="217"/>
      <c r="AA421" s="217"/>
      <c r="AB421" s="217"/>
      <c r="AC421" s="217"/>
    </row>
    <row r="422" spans="2:29">
      <c r="B422" s="216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7"/>
      <c r="Q422" s="217"/>
      <c r="R422" s="217"/>
      <c r="S422" s="217"/>
      <c r="T422" s="217"/>
      <c r="U422" s="217"/>
      <c r="V422" s="217"/>
      <c r="W422" s="217"/>
      <c r="X422" s="217"/>
      <c r="Y422" s="217"/>
      <c r="Z422" s="217"/>
      <c r="AA422" s="217"/>
      <c r="AB422" s="217"/>
      <c r="AC422" s="217"/>
    </row>
    <row r="423" spans="2:29">
      <c r="B423" s="216"/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7"/>
      <c r="Q423" s="217"/>
      <c r="R423" s="217"/>
      <c r="S423" s="217"/>
      <c r="T423" s="217"/>
      <c r="U423" s="217"/>
      <c r="V423" s="217"/>
      <c r="W423" s="217"/>
      <c r="X423" s="217"/>
      <c r="Y423" s="217"/>
      <c r="Z423" s="217"/>
      <c r="AA423" s="217"/>
      <c r="AB423" s="217"/>
      <c r="AC423" s="217"/>
    </row>
    <row r="424" spans="2:29">
      <c r="B424" s="216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7"/>
      <c r="Q424" s="217"/>
      <c r="R424" s="217"/>
      <c r="S424" s="217"/>
      <c r="T424" s="217"/>
      <c r="U424" s="217"/>
      <c r="V424" s="217"/>
      <c r="W424" s="217"/>
      <c r="X424" s="217"/>
      <c r="Y424" s="217"/>
      <c r="Z424" s="217"/>
      <c r="AA424" s="217"/>
      <c r="AB424" s="217"/>
      <c r="AC424" s="217"/>
    </row>
    <row r="425" spans="2:29">
      <c r="B425" s="216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7"/>
      <c r="Q425" s="217"/>
      <c r="R425" s="217"/>
      <c r="S425" s="217"/>
      <c r="T425" s="217"/>
      <c r="U425" s="217"/>
      <c r="V425" s="217"/>
      <c r="W425" s="217"/>
      <c r="X425" s="217"/>
      <c r="Y425" s="217"/>
      <c r="Z425" s="217"/>
      <c r="AA425" s="217"/>
      <c r="AB425" s="217"/>
      <c r="AC425" s="217"/>
    </row>
    <row r="426" spans="2:29">
      <c r="B426" s="216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217"/>
      <c r="AB426" s="217"/>
      <c r="AC426" s="217"/>
    </row>
    <row r="427" spans="2:29"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217"/>
      <c r="AB427" s="217"/>
      <c r="AC427" s="217"/>
    </row>
    <row r="428" spans="2:29">
      <c r="B428" s="216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7"/>
      <c r="Q428" s="217"/>
      <c r="R428" s="217"/>
      <c r="S428" s="217"/>
      <c r="T428" s="217"/>
      <c r="U428" s="217"/>
      <c r="V428" s="217"/>
      <c r="W428" s="217"/>
      <c r="X428" s="217"/>
      <c r="Y428" s="217"/>
      <c r="Z428" s="217"/>
      <c r="AA428" s="217"/>
      <c r="AB428" s="217"/>
      <c r="AC428" s="217"/>
    </row>
    <row r="429" spans="2:29">
      <c r="B429" s="216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7"/>
      <c r="Q429" s="217"/>
      <c r="R429" s="217"/>
      <c r="S429" s="217"/>
      <c r="T429" s="217"/>
      <c r="U429" s="217"/>
      <c r="V429" s="217"/>
      <c r="W429" s="217"/>
      <c r="X429" s="217"/>
      <c r="Y429" s="217"/>
      <c r="Z429" s="217"/>
      <c r="AA429" s="217"/>
      <c r="AB429" s="217"/>
      <c r="AC429" s="217"/>
    </row>
    <row r="430" spans="2:29">
      <c r="B430" s="216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7"/>
      <c r="Q430" s="217"/>
      <c r="R430" s="217"/>
      <c r="S430" s="217"/>
      <c r="T430" s="217"/>
      <c r="U430" s="217"/>
      <c r="V430" s="217"/>
      <c r="W430" s="217"/>
      <c r="X430" s="217"/>
      <c r="Y430" s="217"/>
      <c r="Z430" s="217"/>
      <c r="AA430" s="217"/>
      <c r="AB430" s="217"/>
      <c r="AC430" s="217"/>
    </row>
    <row r="431" spans="2:29">
      <c r="B431" s="216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7"/>
      <c r="Q431" s="217"/>
      <c r="R431" s="217"/>
      <c r="S431" s="217"/>
      <c r="T431" s="217"/>
      <c r="U431" s="217"/>
      <c r="V431" s="217"/>
      <c r="W431" s="217"/>
      <c r="X431" s="217"/>
      <c r="Y431" s="217"/>
      <c r="Z431" s="217"/>
      <c r="AA431" s="217"/>
      <c r="AB431" s="217"/>
      <c r="AC431" s="217"/>
    </row>
    <row r="432" spans="2:29">
      <c r="B432" s="216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7"/>
      <c r="Q432" s="217"/>
      <c r="R432" s="217"/>
      <c r="S432" s="217"/>
      <c r="T432" s="217"/>
      <c r="U432" s="217"/>
      <c r="V432" s="217"/>
      <c r="W432" s="217"/>
      <c r="X432" s="217"/>
      <c r="Y432" s="217"/>
      <c r="Z432" s="217"/>
      <c r="AA432" s="217"/>
      <c r="AB432" s="217"/>
      <c r="AC432" s="217"/>
    </row>
    <row r="433" spans="2:29">
      <c r="B433" s="216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7"/>
      <c r="Q433" s="217"/>
      <c r="R433" s="217"/>
      <c r="S433" s="217"/>
      <c r="T433" s="217"/>
      <c r="U433" s="217"/>
      <c r="V433" s="217"/>
      <c r="W433" s="217"/>
      <c r="X433" s="217"/>
      <c r="Y433" s="217"/>
      <c r="Z433" s="217"/>
      <c r="AA433" s="217"/>
      <c r="AB433" s="217"/>
      <c r="AC433" s="217"/>
    </row>
    <row r="434" spans="2:29">
      <c r="B434" s="216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7"/>
      <c r="Q434" s="217"/>
      <c r="R434" s="217"/>
      <c r="S434" s="217"/>
      <c r="T434" s="217"/>
      <c r="U434" s="217"/>
      <c r="V434" s="217"/>
      <c r="W434" s="217"/>
      <c r="X434" s="217"/>
      <c r="Y434" s="217"/>
      <c r="Z434" s="217"/>
      <c r="AA434" s="217"/>
      <c r="AB434" s="217"/>
      <c r="AC434" s="217"/>
    </row>
    <row r="435" spans="2:29">
      <c r="B435" s="216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7"/>
      <c r="Q435" s="217"/>
      <c r="R435" s="217"/>
      <c r="S435" s="217"/>
      <c r="T435" s="217"/>
      <c r="U435" s="217"/>
      <c r="V435" s="217"/>
      <c r="W435" s="217"/>
      <c r="X435" s="217"/>
      <c r="Y435" s="217"/>
      <c r="Z435" s="217"/>
      <c r="AA435" s="217"/>
      <c r="AB435" s="217"/>
      <c r="AC435" s="217"/>
    </row>
    <row r="436" spans="2:29">
      <c r="B436" s="216"/>
      <c r="C436" s="216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7"/>
      <c r="Q436" s="217"/>
      <c r="R436" s="217"/>
      <c r="S436" s="217"/>
      <c r="T436" s="217"/>
      <c r="U436" s="217"/>
      <c r="V436" s="217"/>
      <c r="W436" s="217"/>
      <c r="X436" s="217"/>
      <c r="Y436" s="217"/>
      <c r="Z436" s="217"/>
      <c r="AA436" s="217"/>
      <c r="AB436" s="217"/>
      <c r="AC436" s="217"/>
    </row>
    <row r="437" spans="2:29">
      <c r="B437" s="216"/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7"/>
      <c r="Q437" s="217"/>
      <c r="R437" s="217"/>
      <c r="S437" s="217"/>
      <c r="T437" s="217"/>
      <c r="U437" s="217"/>
      <c r="V437" s="217"/>
      <c r="W437" s="217"/>
      <c r="X437" s="217"/>
      <c r="Y437" s="217"/>
      <c r="Z437" s="217"/>
      <c r="AA437" s="217"/>
      <c r="AB437" s="217"/>
      <c r="AC437" s="217"/>
    </row>
    <row r="438" spans="2:29">
      <c r="B438" s="216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  <c r="AA438" s="217"/>
      <c r="AB438" s="217"/>
      <c r="AC438" s="217"/>
    </row>
    <row r="439" spans="2:29">
      <c r="B439" s="216"/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/>
      <c r="AA439" s="217"/>
      <c r="AB439" s="217"/>
      <c r="AC439" s="217"/>
    </row>
    <row r="440" spans="2:29">
      <c r="B440" s="216"/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7"/>
      <c r="Q440" s="217"/>
      <c r="R440" s="217"/>
      <c r="S440" s="217"/>
      <c r="T440" s="217"/>
      <c r="U440" s="217"/>
      <c r="V440" s="217"/>
      <c r="W440" s="217"/>
      <c r="X440" s="217"/>
      <c r="Y440" s="217"/>
      <c r="Z440" s="217"/>
      <c r="AA440" s="217"/>
      <c r="AB440" s="217"/>
      <c r="AC440" s="217"/>
    </row>
    <row r="441" spans="2:29">
      <c r="B441" s="216"/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7"/>
      <c r="Q441" s="217"/>
      <c r="R441" s="217"/>
      <c r="S441" s="217"/>
      <c r="T441" s="217"/>
      <c r="U441" s="217"/>
      <c r="V441" s="217"/>
      <c r="W441" s="217"/>
      <c r="X441" s="217"/>
      <c r="Y441" s="217"/>
      <c r="Z441" s="217"/>
      <c r="AA441" s="217"/>
      <c r="AB441" s="217"/>
      <c r="AC441" s="217"/>
    </row>
    <row r="442" spans="2:29">
      <c r="B442" s="216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7"/>
      <c r="Q442" s="217"/>
      <c r="R442" s="217"/>
      <c r="S442" s="217"/>
      <c r="T442" s="217"/>
      <c r="U442" s="217"/>
      <c r="V442" s="217"/>
      <c r="W442" s="217"/>
      <c r="X442" s="217"/>
      <c r="Y442" s="217"/>
      <c r="Z442" s="217"/>
      <c r="AA442" s="217"/>
      <c r="AB442" s="217"/>
      <c r="AC442" s="217"/>
    </row>
    <row r="443" spans="2:29">
      <c r="B443" s="216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7"/>
      <c r="Q443" s="217"/>
      <c r="R443" s="217"/>
      <c r="S443" s="217"/>
      <c r="T443" s="217"/>
      <c r="U443" s="217"/>
      <c r="V443" s="217"/>
      <c r="W443" s="217"/>
      <c r="X443" s="217"/>
      <c r="Y443" s="217"/>
      <c r="Z443" s="217"/>
      <c r="AA443" s="217"/>
      <c r="AB443" s="217"/>
      <c r="AC443" s="217"/>
    </row>
    <row r="444" spans="2:29">
      <c r="B444" s="216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7"/>
      <c r="Q444" s="217"/>
      <c r="R444" s="217"/>
      <c r="S444" s="217"/>
      <c r="T444" s="217"/>
      <c r="U444" s="217"/>
      <c r="V444" s="217"/>
      <c r="W444" s="217"/>
      <c r="X444" s="217"/>
      <c r="Y444" s="217"/>
      <c r="Z444" s="217"/>
      <c r="AA444" s="217"/>
      <c r="AB444" s="217"/>
      <c r="AC444" s="217"/>
    </row>
    <row r="445" spans="2:29">
      <c r="B445" s="216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7"/>
      <c r="Q445" s="217"/>
      <c r="R445" s="217"/>
      <c r="S445" s="217"/>
      <c r="T445" s="217"/>
      <c r="U445" s="217"/>
      <c r="V445" s="217"/>
      <c r="W445" s="217"/>
      <c r="X445" s="217"/>
      <c r="Y445" s="217"/>
      <c r="Z445" s="217"/>
      <c r="AA445" s="217"/>
      <c r="AB445" s="217"/>
      <c r="AC445" s="217"/>
    </row>
    <row r="446" spans="2:29"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7"/>
      <c r="Q446" s="217"/>
      <c r="R446" s="217"/>
      <c r="S446" s="217"/>
      <c r="T446" s="217"/>
      <c r="U446" s="217"/>
      <c r="V446" s="217"/>
      <c r="W446" s="217"/>
      <c r="X446" s="217"/>
      <c r="Y446" s="217"/>
      <c r="Z446" s="217"/>
      <c r="AA446" s="217"/>
      <c r="AB446" s="217"/>
      <c r="AC446" s="217"/>
    </row>
    <row r="447" spans="2:29">
      <c r="B447" s="216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7"/>
      <c r="Q447" s="217"/>
      <c r="R447" s="217"/>
      <c r="S447" s="217"/>
      <c r="T447" s="217"/>
      <c r="U447" s="217"/>
      <c r="V447" s="217"/>
      <c r="W447" s="217"/>
      <c r="X447" s="217"/>
      <c r="Y447" s="217"/>
      <c r="Z447" s="217"/>
      <c r="AA447" s="217"/>
      <c r="AB447" s="217"/>
      <c r="AC447" s="217"/>
    </row>
    <row r="448" spans="2:29">
      <c r="B448" s="216"/>
      <c r="C448" s="216"/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7"/>
      <c r="Q448" s="217"/>
      <c r="R448" s="217"/>
      <c r="S448" s="217"/>
      <c r="T448" s="217"/>
      <c r="U448" s="217"/>
      <c r="V448" s="217"/>
      <c r="W448" s="217"/>
      <c r="X448" s="217"/>
      <c r="Y448" s="217"/>
      <c r="Z448" s="217"/>
      <c r="AA448" s="217"/>
      <c r="AB448" s="217"/>
      <c r="AC448" s="217"/>
    </row>
    <row r="449" spans="2:29">
      <c r="B449" s="216"/>
      <c r="C449" s="216"/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7"/>
      <c r="Q449" s="217"/>
      <c r="R449" s="217"/>
      <c r="S449" s="217"/>
      <c r="T449" s="217"/>
      <c r="U449" s="217"/>
      <c r="V449" s="217"/>
      <c r="W449" s="217"/>
      <c r="X449" s="217"/>
      <c r="Y449" s="217"/>
      <c r="Z449" s="217"/>
      <c r="AA449" s="217"/>
      <c r="AB449" s="217"/>
      <c r="AC449" s="217"/>
    </row>
    <row r="450" spans="2:29"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217"/>
      <c r="AB450" s="217"/>
      <c r="AC450" s="217"/>
    </row>
    <row r="451" spans="2:29"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217"/>
      <c r="AB451" s="217"/>
      <c r="AC451" s="217"/>
    </row>
    <row r="452" spans="2:29"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7"/>
      <c r="Q452" s="217"/>
      <c r="R452" s="217"/>
      <c r="S452" s="217"/>
      <c r="T452" s="217"/>
      <c r="U452" s="217"/>
      <c r="V452" s="217"/>
      <c r="W452" s="217"/>
      <c r="X452" s="217"/>
      <c r="Y452" s="217"/>
      <c r="Z452" s="217"/>
      <c r="AA452" s="217"/>
      <c r="AB452" s="217"/>
      <c r="AC452" s="217"/>
    </row>
    <row r="453" spans="2:29"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17"/>
      <c r="AA453" s="217"/>
      <c r="AB453" s="217"/>
      <c r="AC453" s="217"/>
    </row>
    <row r="454" spans="2:29">
      <c r="B454" s="216"/>
      <c r="C454" s="216"/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  <c r="AA454" s="217"/>
      <c r="AB454" s="217"/>
      <c r="AC454" s="217"/>
    </row>
    <row r="455" spans="2:29">
      <c r="B455" s="216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  <c r="AA455" s="217"/>
      <c r="AB455" s="217"/>
      <c r="AC455" s="217"/>
    </row>
    <row r="456" spans="2:29">
      <c r="B456" s="216"/>
      <c r="C456" s="216"/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  <c r="AA456" s="217"/>
      <c r="AB456" s="217"/>
      <c r="AC456" s="217"/>
    </row>
    <row r="457" spans="2:29">
      <c r="B457" s="216"/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  <c r="AA457" s="217"/>
      <c r="AB457" s="217"/>
      <c r="AC457" s="217"/>
    </row>
    <row r="458" spans="2:29">
      <c r="B458" s="216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  <c r="AA458" s="217"/>
      <c r="AB458" s="217"/>
      <c r="AC458" s="217"/>
    </row>
    <row r="459" spans="2:29">
      <c r="B459" s="216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17"/>
      <c r="AA459" s="217"/>
      <c r="AB459" s="217"/>
      <c r="AC459" s="217"/>
    </row>
    <row r="460" spans="2:29"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17"/>
      <c r="AA460" s="217"/>
      <c r="AB460" s="217"/>
      <c r="AC460" s="217"/>
    </row>
    <row r="461" spans="2:29"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17"/>
      <c r="AA461" s="217"/>
      <c r="AB461" s="217"/>
      <c r="AC461" s="217"/>
    </row>
    <row r="462" spans="2:29"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7"/>
      <c r="Q462" s="217"/>
      <c r="R462" s="217"/>
      <c r="S462" s="217"/>
      <c r="T462" s="217"/>
      <c r="U462" s="217"/>
      <c r="V462" s="217"/>
      <c r="W462" s="217"/>
      <c r="X462" s="217"/>
      <c r="Y462" s="217"/>
      <c r="Z462" s="217"/>
      <c r="AA462" s="217"/>
      <c r="AB462" s="217"/>
      <c r="AC462" s="217"/>
    </row>
    <row r="463" spans="2:29">
      <c r="B463" s="216"/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7"/>
      <c r="Q463" s="217"/>
      <c r="R463" s="217"/>
      <c r="S463" s="217"/>
      <c r="T463" s="217"/>
      <c r="U463" s="217"/>
      <c r="V463" s="217"/>
      <c r="W463" s="217"/>
      <c r="X463" s="217"/>
      <c r="Y463" s="217"/>
      <c r="Z463" s="217"/>
      <c r="AA463" s="217"/>
      <c r="AB463" s="217"/>
      <c r="AC463" s="217"/>
    </row>
    <row r="464" spans="2:29">
      <c r="B464" s="216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7"/>
      <c r="Q464" s="217"/>
      <c r="R464" s="217"/>
      <c r="S464" s="217"/>
      <c r="T464" s="217"/>
      <c r="U464" s="217"/>
      <c r="V464" s="217"/>
      <c r="W464" s="217"/>
      <c r="X464" s="217"/>
      <c r="Y464" s="217"/>
      <c r="Z464" s="217"/>
      <c r="AA464" s="217"/>
      <c r="AB464" s="217"/>
      <c r="AC464" s="217"/>
    </row>
    <row r="465" spans="2:29"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7"/>
      <c r="Q465" s="217"/>
      <c r="R465" s="217"/>
      <c r="S465" s="217"/>
      <c r="T465" s="217"/>
      <c r="U465" s="217"/>
      <c r="V465" s="217"/>
      <c r="W465" s="217"/>
      <c r="X465" s="217"/>
      <c r="Y465" s="217"/>
      <c r="Z465" s="217"/>
      <c r="AA465" s="217"/>
      <c r="AB465" s="217"/>
      <c r="AC465" s="217"/>
    </row>
    <row r="466" spans="2:29">
      <c r="B466" s="216"/>
      <c r="C466" s="216"/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7"/>
      <c r="Q466" s="217"/>
      <c r="R466" s="217"/>
      <c r="S466" s="217"/>
      <c r="T466" s="217"/>
      <c r="U466" s="217"/>
      <c r="V466" s="217"/>
      <c r="W466" s="217"/>
      <c r="X466" s="217"/>
      <c r="Y466" s="217"/>
      <c r="Z466" s="217"/>
      <c r="AA466" s="217"/>
      <c r="AB466" s="217"/>
      <c r="AC466" s="217"/>
    </row>
    <row r="467" spans="2:29">
      <c r="B467" s="216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7"/>
      <c r="Q467" s="217"/>
      <c r="R467" s="217"/>
      <c r="S467" s="217"/>
      <c r="T467" s="217"/>
      <c r="U467" s="217"/>
      <c r="V467" s="217"/>
      <c r="W467" s="217"/>
      <c r="X467" s="217"/>
      <c r="Y467" s="217"/>
      <c r="Z467" s="217"/>
      <c r="AA467" s="217"/>
      <c r="AB467" s="217"/>
      <c r="AC467" s="217"/>
    </row>
    <row r="468" spans="2:29">
      <c r="B468" s="216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  <c r="AA468" s="217"/>
      <c r="AB468" s="217"/>
      <c r="AC468" s="217"/>
    </row>
    <row r="469" spans="2:29">
      <c r="B469" s="216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17"/>
      <c r="AA469" s="217"/>
      <c r="AB469" s="217"/>
      <c r="AC469" s="217"/>
    </row>
    <row r="470" spans="2:29">
      <c r="B470" s="216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17"/>
      <c r="AA470" s="217"/>
      <c r="AB470" s="217"/>
      <c r="AC470" s="217"/>
    </row>
    <row r="471" spans="2:29">
      <c r="B471" s="216"/>
      <c r="C471" s="216"/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7"/>
      <c r="Q471" s="217"/>
      <c r="R471" s="217"/>
      <c r="S471" s="217"/>
      <c r="T471" s="217"/>
      <c r="U471" s="217"/>
      <c r="V471" s="217"/>
      <c r="W471" s="217"/>
      <c r="X471" s="217"/>
      <c r="Y471" s="217"/>
      <c r="Z471" s="217"/>
      <c r="AA471" s="217"/>
      <c r="AB471" s="217"/>
      <c r="AC471" s="217"/>
    </row>
    <row r="472" spans="2:29">
      <c r="B472" s="216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7"/>
      <c r="Q472" s="217"/>
      <c r="R472" s="217"/>
      <c r="S472" s="217"/>
      <c r="T472" s="217"/>
      <c r="U472" s="217"/>
      <c r="V472" s="217"/>
      <c r="W472" s="217"/>
      <c r="X472" s="217"/>
      <c r="Y472" s="217"/>
      <c r="Z472" s="217"/>
      <c r="AA472" s="217"/>
      <c r="AB472" s="217"/>
      <c r="AC472" s="217"/>
    </row>
    <row r="473" spans="2:29">
      <c r="B473" s="216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7"/>
      <c r="Q473" s="217"/>
      <c r="R473" s="217"/>
      <c r="S473" s="217"/>
      <c r="T473" s="217"/>
      <c r="U473" s="217"/>
      <c r="V473" s="217"/>
      <c r="W473" s="217"/>
      <c r="X473" s="217"/>
      <c r="Y473" s="217"/>
      <c r="Z473" s="217"/>
      <c r="AA473" s="217"/>
      <c r="AB473" s="217"/>
      <c r="AC473" s="217"/>
    </row>
    <row r="474" spans="2:29"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217"/>
      <c r="AB474" s="217"/>
      <c r="AC474" s="217"/>
    </row>
    <row r="475" spans="2:29">
      <c r="B475" s="216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217"/>
      <c r="AB475" s="217"/>
      <c r="AC475" s="217"/>
    </row>
    <row r="476" spans="2:29"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7"/>
      <c r="Q476" s="217"/>
      <c r="R476" s="217"/>
      <c r="S476" s="217"/>
      <c r="T476" s="217"/>
      <c r="U476" s="217"/>
      <c r="V476" s="217"/>
      <c r="W476" s="217"/>
      <c r="X476" s="217"/>
      <c r="Y476" s="217"/>
      <c r="Z476" s="217"/>
      <c r="AA476" s="217"/>
      <c r="AB476" s="217"/>
      <c r="AC476" s="217"/>
    </row>
    <row r="477" spans="2:29"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17"/>
      <c r="AA477" s="217"/>
      <c r="AB477" s="217"/>
      <c r="AC477" s="217"/>
    </row>
    <row r="478" spans="2:29"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  <c r="AA478" s="217"/>
      <c r="AB478" s="217"/>
      <c r="AC478" s="217"/>
    </row>
    <row r="479" spans="2:29"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  <c r="AA479" s="217"/>
      <c r="AB479" s="217"/>
      <c r="AC479" s="217"/>
    </row>
    <row r="480" spans="2:29">
      <c r="B480" s="216"/>
      <c r="C480" s="216"/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  <c r="AA480" s="217"/>
      <c r="AB480" s="217"/>
      <c r="AC480" s="217"/>
    </row>
    <row r="481" spans="2:29">
      <c r="B481" s="216"/>
      <c r="C481" s="216"/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  <c r="AA481" s="217"/>
      <c r="AB481" s="217"/>
      <c r="AC481" s="217"/>
    </row>
    <row r="482" spans="2:29">
      <c r="B482" s="216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  <c r="AA482" s="217"/>
      <c r="AB482" s="217"/>
      <c r="AC482" s="217"/>
    </row>
    <row r="483" spans="2:29"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7"/>
      <c r="Q483" s="217"/>
      <c r="R483" s="217"/>
      <c r="S483" s="217"/>
      <c r="T483" s="217"/>
      <c r="U483" s="217"/>
      <c r="V483" s="217"/>
      <c r="W483" s="217"/>
      <c r="X483" s="217"/>
      <c r="Y483" s="217"/>
      <c r="Z483" s="217"/>
      <c r="AA483" s="217"/>
      <c r="AB483" s="217"/>
      <c r="AC483" s="217"/>
    </row>
    <row r="484" spans="2:29"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7"/>
      <c r="Q484" s="217"/>
      <c r="R484" s="217"/>
      <c r="S484" s="217"/>
      <c r="T484" s="217"/>
      <c r="U484" s="217"/>
      <c r="V484" s="217"/>
      <c r="W484" s="217"/>
      <c r="X484" s="217"/>
      <c r="Y484" s="217"/>
      <c r="Z484" s="217"/>
      <c r="AA484" s="217"/>
      <c r="AB484" s="217"/>
      <c r="AC484" s="217"/>
    </row>
    <row r="485" spans="2:29"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7"/>
      <c r="Q485" s="217"/>
      <c r="R485" s="217"/>
      <c r="S485" s="217"/>
      <c r="T485" s="217"/>
      <c r="U485" s="217"/>
      <c r="V485" s="217"/>
      <c r="W485" s="217"/>
      <c r="X485" s="217"/>
      <c r="Y485" s="217"/>
      <c r="Z485" s="217"/>
      <c r="AA485" s="217"/>
      <c r="AB485" s="217"/>
      <c r="AC485" s="217"/>
    </row>
    <row r="486" spans="2:29"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7"/>
      <c r="Q486" s="217"/>
      <c r="R486" s="217"/>
      <c r="S486" s="217"/>
      <c r="T486" s="217"/>
      <c r="U486" s="217"/>
      <c r="V486" s="217"/>
      <c r="W486" s="217"/>
      <c r="X486" s="217"/>
      <c r="Y486" s="217"/>
      <c r="Z486" s="217"/>
      <c r="AA486" s="217"/>
      <c r="AB486" s="217"/>
      <c r="AC486" s="217"/>
    </row>
    <row r="487" spans="2:29"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7"/>
      <c r="Q487" s="217"/>
      <c r="R487" s="217"/>
      <c r="S487" s="217"/>
      <c r="T487" s="217"/>
      <c r="U487" s="217"/>
      <c r="V487" s="217"/>
      <c r="W487" s="217"/>
      <c r="X487" s="217"/>
      <c r="Y487" s="217"/>
      <c r="Z487" s="217"/>
      <c r="AA487" s="217"/>
      <c r="AB487" s="217"/>
      <c r="AC487" s="217"/>
    </row>
    <row r="488" spans="2:29"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7"/>
      <c r="Q488" s="217"/>
      <c r="R488" s="217"/>
      <c r="S488" s="217"/>
      <c r="T488" s="217"/>
      <c r="U488" s="217"/>
      <c r="V488" s="217"/>
      <c r="W488" s="217"/>
      <c r="X488" s="217"/>
      <c r="Y488" s="217"/>
      <c r="Z488" s="217"/>
      <c r="AA488" s="217"/>
      <c r="AB488" s="217"/>
      <c r="AC488" s="217"/>
    </row>
    <row r="489" spans="2:29">
      <c r="B489" s="216"/>
      <c r="C489" s="216"/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17"/>
      <c r="AA489" s="217"/>
      <c r="AB489" s="217"/>
      <c r="AC489" s="217"/>
    </row>
    <row r="490" spans="2:29">
      <c r="B490" s="216"/>
      <c r="C490" s="216"/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7"/>
      <c r="Q490" s="217"/>
      <c r="R490" s="217"/>
      <c r="S490" s="217"/>
      <c r="T490" s="217"/>
      <c r="U490" s="217"/>
      <c r="V490" s="217"/>
      <c r="W490" s="217"/>
      <c r="X490" s="217"/>
      <c r="Y490" s="217"/>
      <c r="Z490" s="217"/>
      <c r="AA490" s="217"/>
      <c r="AB490" s="217"/>
      <c r="AC490" s="217"/>
    </row>
    <row r="491" spans="2:29">
      <c r="B491" s="216"/>
      <c r="C491" s="216"/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7"/>
      <c r="Q491" s="217"/>
      <c r="R491" s="217"/>
      <c r="S491" s="217"/>
      <c r="T491" s="217"/>
      <c r="U491" s="217"/>
      <c r="V491" s="217"/>
      <c r="W491" s="217"/>
      <c r="X491" s="217"/>
      <c r="Y491" s="217"/>
      <c r="Z491" s="217"/>
      <c r="AA491" s="217"/>
      <c r="AB491" s="217"/>
      <c r="AC491" s="217"/>
    </row>
    <row r="492" spans="2:29">
      <c r="B492" s="216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17"/>
      <c r="AA492" s="217"/>
      <c r="AB492" s="217"/>
      <c r="AC492" s="217"/>
    </row>
    <row r="493" spans="2:29"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7"/>
      <c r="Q493" s="217"/>
      <c r="R493" s="217"/>
      <c r="S493" s="217"/>
      <c r="T493" s="217"/>
      <c r="U493" s="217"/>
      <c r="V493" s="217"/>
      <c r="W493" s="217"/>
      <c r="X493" s="217"/>
      <c r="Y493" s="217"/>
      <c r="Z493" s="217"/>
      <c r="AA493" s="217"/>
      <c r="AB493" s="217"/>
      <c r="AC493" s="217"/>
    </row>
    <row r="494" spans="2:29">
      <c r="B494" s="216"/>
      <c r="C494" s="216"/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17"/>
      <c r="AA494" s="217"/>
      <c r="AB494" s="217"/>
      <c r="AC494" s="217"/>
    </row>
    <row r="495" spans="2:29">
      <c r="B495" s="216"/>
      <c r="C495" s="216"/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7"/>
      <c r="Q495" s="217"/>
      <c r="R495" s="217"/>
      <c r="S495" s="217"/>
      <c r="T495" s="217"/>
      <c r="U495" s="217"/>
      <c r="V495" s="217"/>
      <c r="W495" s="217"/>
      <c r="X495" s="217"/>
      <c r="Y495" s="217"/>
      <c r="Z495" s="217"/>
      <c r="AA495" s="217"/>
      <c r="AB495" s="217"/>
      <c r="AC495" s="217"/>
    </row>
    <row r="496" spans="2:29">
      <c r="B496" s="216"/>
      <c r="C496" s="216"/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7"/>
      <c r="Q496" s="217"/>
      <c r="R496" s="217"/>
      <c r="S496" s="217"/>
      <c r="T496" s="217"/>
      <c r="U496" s="217"/>
      <c r="V496" s="217"/>
      <c r="W496" s="217"/>
      <c r="X496" s="217"/>
      <c r="Y496" s="217"/>
      <c r="Z496" s="217"/>
      <c r="AA496" s="217"/>
      <c r="AB496" s="217"/>
      <c r="AC496" s="217"/>
    </row>
    <row r="497" spans="2:29">
      <c r="B497" s="216"/>
      <c r="C497" s="216"/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7"/>
      <c r="Q497" s="217"/>
      <c r="R497" s="217"/>
      <c r="S497" s="217"/>
      <c r="T497" s="217"/>
      <c r="U497" s="217"/>
      <c r="V497" s="217"/>
      <c r="W497" s="217"/>
      <c r="X497" s="217"/>
      <c r="Y497" s="217"/>
      <c r="Z497" s="217"/>
      <c r="AA497" s="217"/>
      <c r="AB497" s="217"/>
      <c r="AC497" s="217"/>
    </row>
    <row r="498" spans="2:29">
      <c r="B498" s="216"/>
      <c r="C498" s="216"/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217"/>
      <c r="AB498" s="217"/>
      <c r="AC498" s="217"/>
    </row>
    <row r="499" spans="2:29">
      <c r="B499" s="216"/>
      <c r="C499" s="216"/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217"/>
      <c r="AB499" s="217"/>
      <c r="AC499" s="217"/>
    </row>
    <row r="500" spans="2:29">
      <c r="B500" s="216"/>
      <c r="C500" s="216"/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/>
      <c r="AA500" s="217"/>
      <c r="AB500" s="217"/>
      <c r="AC500" s="217"/>
    </row>
    <row r="501" spans="2:29">
      <c r="B501" s="216"/>
      <c r="C501" s="216"/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17"/>
      <c r="AA501" s="217"/>
      <c r="AB501" s="217"/>
      <c r="AC501" s="217"/>
    </row>
    <row r="502" spans="2:29">
      <c r="B502" s="216"/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17"/>
      <c r="AA502" s="217"/>
      <c r="AB502" s="217"/>
      <c r="AC502" s="217"/>
    </row>
    <row r="503" spans="2:29">
      <c r="B503" s="216"/>
      <c r="C503" s="216"/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7"/>
      <c r="Q503" s="217"/>
      <c r="R503" s="217"/>
      <c r="S503" s="217"/>
      <c r="T503" s="217"/>
      <c r="U503" s="217"/>
      <c r="V503" s="217"/>
      <c r="W503" s="217"/>
      <c r="X503" s="217"/>
      <c r="Y503" s="217"/>
      <c r="Z503" s="217"/>
      <c r="AA503" s="217"/>
      <c r="AB503" s="217"/>
      <c r="AC503" s="217"/>
    </row>
    <row r="504" spans="2:29">
      <c r="B504" s="216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7"/>
      <c r="Q504" s="217"/>
      <c r="R504" s="217"/>
      <c r="S504" s="217"/>
      <c r="T504" s="217"/>
      <c r="U504" s="217"/>
      <c r="V504" s="217"/>
      <c r="W504" s="217"/>
      <c r="X504" s="217"/>
      <c r="Y504" s="217"/>
      <c r="Z504" s="217"/>
      <c r="AA504" s="217"/>
      <c r="AB504" s="217"/>
      <c r="AC504" s="217"/>
    </row>
    <row r="505" spans="2:29">
      <c r="B505" s="216"/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7"/>
      <c r="Q505" s="217"/>
      <c r="R505" s="217"/>
      <c r="S505" s="217"/>
      <c r="T505" s="217"/>
      <c r="U505" s="217"/>
      <c r="V505" s="217"/>
      <c r="W505" s="217"/>
      <c r="X505" s="217"/>
      <c r="Y505" s="217"/>
      <c r="Z505" s="217"/>
      <c r="AA505" s="217"/>
      <c r="AB505" s="217"/>
      <c r="AC505" s="217"/>
    </row>
    <row r="506" spans="2:29">
      <c r="B506" s="216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7"/>
      <c r="Q506" s="217"/>
      <c r="R506" s="217"/>
      <c r="S506" s="217"/>
      <c r="T506" s="217"/>
      <c r="U506" s="217"/>
      <c r="V506" s="217"/>
      <c r="W506" s="217"/>
      <c r="X506" s="217"/>
      <c r="Y506" s="217"/>
      <c r="Z506" s="217"/>
      <c r="AA506" s="217"/>
      <c r="AB506" s="217"/>
      <c r="AC506" s="217"/>
    </row>
    <row r="507" spans="2:29">
      <c r="B507" s="216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7"/>
      <c r="Q507" s="217"/>
      <c r="R507" s="217"/>
      <c r="S507" s="217"/>
      <c r="T507" s="217"/>
      <c r="U507" s="217"/>
      <c r="V507" s="217"/>
      <c r="W507" s="217"/>
      <c r="X507" s="217"/>
      <c r="Y507" s="217"/>
      <c r="Z507" s="217"/>
      <c r="AA507" s="217"/>
      <c r="AB507" s="217"/>
      <c r="AC507" s="217"/>
    </row>
    <row r="508" spans="2:29">
      <c r="B508" s="216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7"/>
      <c r="Q508" s="217"/>
      <c r="R508" s="217"/>
      <c r="S508" s="217"/>
      <c r="T508" s="217"/>
      <c r="U508" s="217"/>
      <c r="V508" s="217"/>
      <c r="W508" s="217"/>
      <c r="X508" s="217"/>
      <c r="Y508" s="217"/>
      <c r="Z508" s="217"/>
      <c r="AA508" s="217"/>
      <c r="AB508" s="217"/>
      <c r="AC508" s="217"/>
    </row>
    <row r="509" spans="2:29">
      <c r="B509" s="216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7"/>
      <c r="Q509" s="217"/>
      <c r="R509" s="217"/>
      <c r="S509" s="217"/>
      <c r="T509" s="217"/>
      <c r="U509" s="217"/>
      <c r="V509" s="217"/>
      <c r="W509" s="217"/>
      <c r="X509" s="217"/>
      <c r="Y509" s="217"/>
      <c r="Z509" s="217"/>
      <c r="AA509" s="217"/>
      <c r="AB509" s="217"/>
      <c r="AC509" s="217"/>
    </row>
    <row r="510" spans="2:29"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</row>
    <row r="511" spans="2:29">
      <c r="B511" s="216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</row>
    <row r="512" spans="2:29"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</row>
    <row r="513" spans="2:29"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</row>
    <row r="514" spans="2:29">
      <c r="B514" s="216"/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</row>
    <row r="515" spans="2:29">
      <c r="B515" s="216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17"/>
      <c r="AA515" s="217"/>
      <c r="AB515" s="217"/>
      <c r="AC515" s="217"/>
    </row>
    <row r="516" spans="2:29"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17"/>
      <c r="AA516" s="217"/>
      <c r="AB516" s="217"/>
      <c r="AC516" s="217"/>
    </row>
    <row r="517" spans="2:29"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  <c r="AA517" s="217"/>
      <c r="AB517" s="217"/>
      <c r="AC517" s="217"/>
    </row>
    <row r="518" spans="2:29"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  <c r="AA518" s="217"/>
      <c r="AB518" s="217"/>
      <c r="AC518" s="217"/>
    </row>
    <row r="519" spans="2:29"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7"/>
      <c r="Q519" s="217"/>
      <c r="R519" s="217"/>
      <c r="S519" s="217"/>
      <c r="T519" s="217"/>
      <c r="U519" s="217"/>
      <c r="V519" s="217"/>
      <c r="W519" s="217"/>
      <c r="X519" s="217"/>
      <c r="Y519" s="217"/>
      <c r="Z519" s="217"/>
      <c r="AA519" s="217"/>
      <c r="AB519" s="217"/>
      <c r="AC519" s="217"/>
    </row>
    <row r="520" spans="2:29"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17"/>
      <c r="AA520" s="217"/>
      <c r="AB520" s="217"/>
      <c r="AC520" s="217"/>
    </row>
    <row r="521" spans="2:29">
      <c r="B521" s="216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  <c r="AA521" s="217"/>
      <c r="AB521" s="217"/>
      <c r="AC521" s="217"/>
    </row>
    <row r="522" spans="2:29"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217"/>
      <c r="AB522" s="217"/>
      <c r="AC522" s="217"/>
    </row>
    <row r="523" spans="2:29">
      <c r="B523" s="216"/>
      <c r="C523" s="216"/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217"/>
      <c r="AB523" s="217"/>
      <c r="AC523" s="217"/>
    </row>
    <row r="524" spans="2:29">
      <c r="B524" s="216"/>
      <c r="C524" s="216"/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7"/>
      <c r="Q524" s="217"/>
      <c r="R524" s="217"/>
      <c r="S524" s="217"/>
      <c r="T524" s="217"/>
      <c r="U524" s="217"/>
      <c r="V524" s="217"/>
      <c r="W524" s="217"/>
      <c r="X524" s="217"/>
      <c r="Y524" s="217"/>
      <c r="Z524" s="217"/>
      <c r="AA524" s="217"/>
      <c r="AB524" s="217"/>
      <c r="AC524" s="217"/>
    </row>
    <row r="525" spans="2:29">
      <c r="B525" s="216"/>
      <c r="C525" s="216"/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  <c r="AA525" s="217"/>
      <c r="AB525" s="217"/>
      <c r="AC525" s="217"/>
    </row>
    <row r="526" spans="2:29"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7"/>
      <c r="Q526" s="217"/>
      <c r="R526" s="217"/>
      <c r="S526" s="217"/>
      <c r="T526" s="217"/>
      <c r="U526" s="217"/>
      <c r="V526" s="217"/>
      <c r="W526" s="217"/>
      <c r="X526" s="217"/>
      <c r="Y526" s="217"/>
      <c r="Z526" s="217"/>
      <c r="AA526" s="217"/>
      <c r="AB526" s="217"/>
      <c r="AC526" s="217"/>
    </row>
    <row r="527" spans="2:29">
      <c r="B527" s="216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7"/>
      <c r="Q527" s="217"/>
      <c r="R527" s="217"/>
      <c r="S527" s="217"/>
      <c r="T527" s="217"/>
      <c r="U527" s="217"/>
      <c r="V527" s="217"/>
      <c r="W527" s="217"/>
      <c r="X527" s="217"/>
      <c r="Y527" s="217"/>
      <c r="Z527" s="217"/>
      <c r="AA527" s="217"/>
      <c r="AB527" s="217"/>
      <c r="AC527" s="217"/>
    </row>
    <row r="528" spans="2:29">
      <c r="B528" s="216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7"/>
      <c r="Q528" s="217"/>
      <c r="R528" s="217"/>
      <c r="S528" s="217"/>
      <c r="T528" s="217"/>
      <c r="U528" s="217"/>
      <c r="V528" s="217"/>
      <c r="W528" s="217"/>
      <c r="X528" s="217"/>
      <c r="Y528" s="217"/>
      <c r="Z528" s="217"/>
      <c r="AA528" s="217"/>
      <c r="AB528" s="217"/>
      <c r="AC528" s="217"/>
    </row>
    <row r="529" spans="2:29">
      <c r="B529" s="216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17"/>
      <c r="AA529" s="217"/>
      <c r="AB529" s="217"/>
      <c r="AC529" s="217"/>
    </row>
    <row r="530" spans="2:29">
      <c r="B530" s="216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7"/>
      <c r="Q530" s="217"/>
      <c r="R530" s="217"/>
      <c r="S530" s="217"/>
      <c r="T530" s="217"/>
      <c r="U530" s="217"/>
      <c r="V530" s="217"/>
      <c r="W530" s="217"/>
      <c r="X530" s="217"/>
      <c r="Y530" s="217"/>
      <c r="Z530" s="217"/>
      <c r="AA530" s="217"/>
      <c r="AB530" s="217"/>
      <c r="AC530" s="217"/>
    </row>
    <row r="531" spans="2:29">
      <c r="B531" s="216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7"/>
      <c r="Q531" s="217"/>
      <c r="R531" s="217"/>
      <c r="S531" s="217"/>
      <c r="T531" s="217"/>
      <c r="U531" s="217"/>
      <c r="V531" s="217"/>
      <c r="W531" s="217"/>
      <c r="X531" s="217"/>
      <c r="Y531" s="217"/>
      <c r="Z531" s="217"/>
      <c r="AA531" s="217"/>
      <c r="AB531" s="217"/>
      <c r="AC531" s="217"/>
    </row>
    <row r="532" spans="2:29">
      <c r="B532" s="216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7"/>
      <c r="Q532" s="217"/>
      <c r="R532" s="217"/>
      <c r="S532" s="217"/>
      <c r="T532" s="217"/>
      <c r="U532" s="217"/>
      <c r="V532" s="217"/>
      <c r="W532" s="217"/>
      <c r="X532" s="217"/>
      <c r="Y532" s="217"/>
      <c r="Z532" s="217"/>
      <c r="AA532" s="217"/>
      <c r="AB532" s="217"/>
      <c r="AC532" s="217"/>
    </row>
    <row r="533" spans="2:29">
      <c r="B533" s="216"/>
      <c r="C533" s="216"/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7"/>
      <c r="Q533" s="217"/>
      <c r="R533" s="217"/>
      <c r="S533" s="217"/>
      <c r="T533" s="217"/>
      <c r="U533" s="217"/>
      <c r="V533" s="217"/>
      <c r="W533" s="217"/>
      <c r="X533" s="217"/>
      <c r="Y533" s="217"/>
      <c r="Z533" s="217"/>
      <c r="AA533" s="217"/>
      <c r="AB533" s="217"/>
      <c r="AC533" s="217"/>
    </row>
    <row r="534" spans="2:29"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7"/>
      <c r="Q534" s="217"/>
      <c r="R534" s="217"/>
      <c r="S534" s="217"/>
      <c r="T534" s="217"/>
      <c r="U534" s="217"/>
      <c r="V534" s="217"/>
      <c r="W534" s="217"/>
      <c r="X534" s="217"/>
      <c r="Y534" s="217"/>
      <c r="Z534" s="217"/>
      <c r="AA534" s="217"/>
      <c r="AB534" s="217"/>
      <c r="AC534" s="217"/>
    </row>
    <row r="535" spans="2:29">
      <c r="B535" s="216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7"/>
      <c r="Q535" s="217"/>
      <c r="R535" s="217"/>
      <c r="S535" s="217"/>
      <c r="T535" s="217"/>
      <c r="U535" s="217"/>
      <c r="V535" s="217"/>
      <c r="W535" s="217"/>
      <c r="X535" s="217"/>
      <c r="Y535" s="217"/>
      <c r="Z535" s="217"/>
      <c r="AA535" s="217"/>
      <c r="AB535" s="217"/>
      <c r="AC535" s="217"/>
    </row>
    <row r="536" spans="2:29">
      <c r="B536" s="216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7"/>
      <c r="Q536" s="217"/>
      <c r="R536" s="217"/>
      <c r="S536" s="217"/>
      <c r="T536" s="217"/>
      <c r="U536" s="217"/>
      <c r="V536" s="217"/>
      <c r="W536" s="217"/>
      <c r="X536" s="217"/>
      <c r="Y536" s="217"/>
      <c r="Z536" s="217"/>
      <c r="AA536" s="217"/>
      <c r="AB536" s="217"/>
      <c r="AC536" s="217"/>
    </row>
    <row r="537" spans="2:29">
      <c r="B537" s="216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7"/>
      <c r="Q537" s="217"/>
      <c r="R537" s="217"/>
      <c r="S537" s="217"/>
      <c r="T537" s="217"/>
      <c r="U537" s="217"/>
      <c r="V537" s="217"/>
      <c r="W537" s="217"/>
      <c r="X537" s="217"/>
      <c r="Y537" s="217"/>
      <c r="Z537" s="217"/>
      <c r="AA537" s="217"/>
      <c r="AB537" s="217"/>
      <c r="AC537" s="217"/>
    </row>
    <row r="538" spans="2:29"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7"/>
      <c r="Q538" s="217"/>
      <c r="R538" s="217"/>
      <c r="S538" s="217"/>
      <c r="T538" s="217"/>
      <c r="U538" s="217"/>
      <c r="V538" s="217"/>
      <c r="W538" s="217"/>
      <c r="X538" s="217"/>
      <c r="Y538" s="217"/>
      <c r="Z538" s="217"/>
      <c r="AA538" s="217"/>
      <c r="AB538" s="217"/>
      <c r="AC538" s="217"/>
    </row>
    <row r="539" spans="2:29">
      <c r="B539" s="216"/>
      <c r="C539" s="216"/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7"/>
      <c r="Q539" s="217"/>
      <c r="R539" s="217"/>
      <c r="S539" s="217"/>
      <c r="T539" s="217"/>
      <c r="U539" s="217"/>
      <c r="V539" s="217"/>
      <c r="W539" s="217"/>
      <c r="X539" s="217"/>
      <c r="Y539" s="217"/>
      <c r="Z539" s="217"/>
      <c r="AA539" s="217"/>
      <c r="AB539" s="217"/>
      <c r="AC539" s="217"/>
    </row>
    <row r="540" spans="2:29">
      <c r="B540" s="216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17"/>
      <c r="AA540" s="217"/>
      <c r="AB540" s="217"/>
      <c r="AC540" s="217"/>
    </row>
    <row r="541" spans="2:29">
      <c r="B541" s="216"/>
      <c r="C541" s="216"/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7"/>
      <c r="Q541" s="217"/>
      <c r="R541" s="217"/>
      <c r="S541" s="217"/>
      <c r="T541" s="217"/>
      <c r="U541" s="217"/>
      <c r="V541" s="217"/>
      <c r="W541" s="217"/>
      <c r="X541" s="217"/>
      <c r="Y541" s="217"/>
      <c r="Z541" s="217"/>
      <c r="AA541" s="217"/>
      <c r="AB541" s="217"/>
      <c r="AC541" s="217"/>
    </row>
    <row r="542" spans="2:29">
      <c r="B542" s="216"/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7"/>
      <c r="Q542" s="217"/>
      <c r="R542" s="217"/>
      <c r="S542" s="217"/>
      <c r="T542" s="217"/>
      <c r="U542" s="217"/>
      <c r="V542" s="217"/>
      <c r="W542" s="217"/>
      <c r="X542" s="217"/>
      <c r="Y542" s="217"/>
      <c r="Z542" s="217"/>
      <c r="AA542" s="217"/>
      <c r="AB542" s="217"/>
      <c r="AC542" s="217"/>
    </row>
    <row r="543" spans="2:29">
      <c r="B543" s="216"/>
      <c r="C543" s="216"/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7"/>
      <c r="Q543" s="217"/>
      <c r="R543" s="217"/>
      <c r="S543" s="217"/>
      <c r="T543" s="217"/>
      <c r="U543" s="217"/>
      <c r="V543" s="217"/>
      <c r="W543" s="217"/>
      <c r="X543" s="217"/>
      <c r="Y543" s="217"/>
      <c r="Z543" s="217"/>
      <c r="AA543" s="217"/>
      <c r="AB543" s="217"/>
      <c r="AC543" s="217"/>
    </row>
    <row r="544" spans="2:29">
      <c r="B544" s="216"/>
      <c r="C544" s="216"/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17"/>
      <c r="AA544" s="217"/>
      <c r="AB544" s="217"/>
      <c r="AC544" s="217"/>
    </row>
    <row r="545" spans="2:29">
      <c r="B545" s="216"/>
      <c r="C545" s="216"/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17"/>
      <c r="AA545" s="217"/>
      <c r="AB545" s="217"/>
      <c r="AC545" s="217"/>
    </row>
    <row r="546" spans="2:29">
      <c r="B546" s="216"/>
      <c r="C546" s="216"/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217"/>
      <c r="AB546" s="217"/>
      <c r="AC546" s="217"/>
    </row>
    <row r="547" spans="2:29">
      <c r="B547" s="216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217"/>
      <c r="AB547" s="217"/>
      <c r="AC547" s="217"/>
    </row>
    <row r="548" spans="2:29"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7"/>
      <c r="AA548" s="217"/>
      <c r="AB548" s="217"/>
      <c r="AC548" s="217"/>
    </row>
    <row r="549" spans="2:29">
      <c r="B549" s="216"/>
      <c r="C549" s="216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  <c r="AA549" s="217"/>
      <c r="AB549" s="217"/>
      <c r="AC549" s="217"/>
    </row>
    <row r="550" spans="2:29">
      <c r="B550" s="216"/>
      <c r="C550" s="216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  <c r="AA550" s="217"/>
      <c r="AB550" s="217"/>
      <c r="AC550" s="217"/>
    </row>
    <row r="551" spans="2:29">
      <c r="B551" s="216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17"/>
      <c r="AA551" s="217"/>
      <c r="AB551" s="217"/>
      <c r="AC551" s="217"/>
    </row>
    <row r="552" spans="2:29">
      <c r="B552" s="216"/>
      <c r="C552" s="216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17"/>
      <c r="AA552" s="217"/>
      <c r="AB552" s="217"/>
      <c r="AC552" s="217"/>
    </row>
    <row r="553" spans="2:29">
      <c r="B553" s="216"/>
      <c r="C553" s="216"/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17"/>
      <c r="AA553" s="217"/>
      <c r="AB553" s="217"/>
      <c r="AC553" s="217"/>
    </row>
    <row r="554" spans="2:29">
      <c r="B554" s="216"/>
      <c r="C554" s="216"/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17"/>
      <c r="AA554" s="217"/>
      <c r="AB554" s="217"/>
      <c r="AC554" s="217"/>
    </row>
    <row r="555" spans="2:29">
      <c r="B555" s="216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17"/>
      <c r="AA555" s="217"/>
      <c r="AB555" s="217"/>
      <c r="AC555" s="217"/>
    </row>
    <row r="556" spans="2:29">
      <c r="B556" s="216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17"/>
      <c r="AA556" s="217"/>
      <c r="AB556" s="217"/>
      <c r="AC556" s="217"/>
    </row>
    <row r="557" spans="2:29">
      <c r="B557" s="216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7"/>
      <c r="Q557" s="217"/>
      <c r="R557" s="217"/>
      <c r="S557" s="217"/>
      <c r="T557" s="217"/>
      <c r="U557" s="217"/>
      <c r="V557" s="217"/>
      <c r="W557" s="217"/>
      <c r="X557" s="217"/>
      <c r="Y557" s="217"/>
      <c r="Z557" s="217"/>
      <c r="AA557" s="217"/>
      <c r="AB557" s="217"/>
      <c r="AC557" s="217"/>
    </row>
    <row r="558" spans="2:29"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  <c r="AA558" s="217"/>
      <c r="AB558" s="217"/>
      <c r="AC558" s="217"/>
    </row>
    <row r="559" spans="2:29">
      <c r="B559" s="216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7"/>
      <c r="Q559" s="217"/>
      <c r="R559" s="217"/>
      <c r="S559" s="217"/>
      <c r="T559" s="217"/>
      <c r="U559" s="217"/>
      <c r="V559" s="217"/>
      <c r="W559" s="217"/>
      <c r="X559" s="217"/>
      <c r="Y559" s="217"/>
      <c r="Z559" s="217"/>
      <c r="AA559" s="217"/>
      <c r="AB559" s="217"/>
      <c r="AC559" s="217"/>
    </row>
    <row r="560" spans="2:29"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7"/>
      <c r="Q560" s="217"/>
      <c r="R560" s="217"/>
      <c r="S560" s="217"/>
      <c r="T560" s="217"/>
      <c r="U560" s="217"/>
      <c r="V560" s="217"/>
      <c r="W560" s="217"/>
      <c r="X560" s="217"/>
      <c r="Y560" s="217"/>
      <c r="Z560" s="217"/>
      <c r="AA560" s="217"/>
      <c r="AB560" s="217"/>
      <c r="AC560" s="217"/>
    </row>
    <row r="561" spans="2:29">
      <c r="B561" s="216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7"/>
      <c r="Q561" s="217"/>
      <c r="R561" s="217"/>
      <c r="S561" s="217"/>
      <c r="T561" s="217"/>
      <c r="U561" s="217"/>
      <c r="V561" s="217"/>
      <c r="W561" s="217"/>
      <c r="X561" s="217"/>
      <c r="Y561" s="217"/>
      <c r="Z561" s="217"/>
      <c r="AA561" s="217"/>
      <c r="AB561" s="217"/>
      <c r="AC561" s="217"/>
    </row>
    <row r="562" spans="2:29"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7"/>
      <c r="Q562" s="217"/>
      <c r="R562" s="217"/>
      <c r="S562" s="217"/>
      <c r="T562" s="217"/>
      <c r="U562" s="217"/>
      <c r="V562" s="217"/>
      <c r="W562" s="217"/>
      <c r="X562" s="217"/>
      <c r="Y562" s="217"/>
      <c r="Z562" s="217"/>
      <c r="AA562" s="217"/>
      <c r="AB562" s="217"/>
      <c r="AC562" s="217"/>
    </row>
    <row r="563" spans="2:29">
      <c r="B563" s="216"/>
      <c r="C563" s="216"/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7"/>
      <c r="Q563" s="217"/>
      <c r="R563" s="217"/>
      <c r="S563" s="217"/>
      <c r="T563" s="217"/>
      <c r="U563" s="217"/>
      <c r="V563" s="217"/>
      <c r="W563" s="217"/>
      <c r="X563" s="217"/>
      <c r="Y563" s="217"/>
      <c r="Z563" s="217"/>
      <c r="AA563" s="217"/>
      <c r="AB563" s="217"/>
      <c r="AC563" s="217"/>
    </row>
    <row r="564" spans="2:29">
      <c r="B564" s="216"/>
      <c r="C564" s="216"/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17"/>
      <c r="AA564" s="217"/>
      <c r="AB564" s="217"/>
      <c r="AC564" s="217"/>
    </row>
    <row r="565" spans="2:29">
      <c r="B565" s="216"/>
      <c r="C565" s="216"/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17"/>
      <c r="AA565" s="217"/>
      <c r="AB565" s="217"/>
      <c r="AC565" s="217"/>
    </row>
    <row r="566" spans="2:29">
      <c r="B566" s="216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  <c r="AA566" s="217"/>
      <c r="AB566" s="217"/>
      <c r="AC566" s="217"/>
    </row>
    <row r="567" spans="2:29">
      <c r="B567" s="216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  <c r="AA567" s="217"/>
      <c r="AB567" s="217"/>
      <c r="AC567" s="217"/>
    </row>
    <row r="568" spans="2:29">
      <c r="B568" s="216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  <c r="AA568" s="217"/>
      <c r="AB568" s="217"/>
      <c r="AC568" s="217"/>
    </row>
    <row r="569" spans="2:29"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  <c r="AA569" s="217"/>
      <c r="AB569" s="217"/>
      <c r="AC569" s="217"/>
    </row>
    <row r="570" spans="2:29"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217"/>
      <c r="AB570" s="217"/>
      <c r="AC570" s="217"/>
    </row>
    <row r="571" spans="2:29"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217"/>
      <c r="AB571" s="217"/>
      <c r="AC571" s="217"/>
    </row>
    <row r="572" spans="2:29"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  <c r="AA572" s="217"/>
      <c r="AB572" s="217"/>
      <c r="AC572" s="217"/>
    </row>
    <row r="573" spans="2:29"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7"/>
      <c r="Q573" s="217"/>
      <c r="R573" s="217"/>
      <c r="S573" s="217"/>
      <c r="T573" s="217"/>
      <c r="U573" s="217"/>
      <c r="V573" s="217"/>
      <c r="W573" s="217"/>
      <c r="X573" s="217"/>
      <c r="Y573" s="217"/>
      <c r="Z573" s="217"/>
      <c r="AA573" s="217"/>
      <c r="AB573" s="217"/>
      <c r="AC573" s="217"/>
    </row>
    <row r="574" spans="2:29">
      <c r="B574" s="216"/>
      <c r="C574" s="216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7"/>
      <c r="Q574" s="217"/>
      <c r="R574" s="217"/>
      <c r="S574" s="217"/>
      <c r="T574" s="217"/>
      <c r="U574" s="217"/>
      <c r="V574" s="217"/>
      <c r="W574" s="217"/>
      <c r="X574" s="217"/>
      <c r="Y574" s="217"/>
      <c r="Z574" s="217"/>
      <c r="AA574" s="217"/>
      <c r="AB574" s="217"/>
      <c r="AC574" s="217"/>
    </row>
    <row r="575" spans="2:29">
      <c r="B575" s="216"/>
      <c r="C575" s="216"/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7"/>
      <c r="Q575" s="217"/>
      <c r="R575" s="217"/>
      <c r="S575" s="217"/>
      <c r="T575" s="217"/>
      <c r="U575" s="217"/>
      <c r="V575" s="217"/>
      <c r="W575" s="217"/>
      <c r="X575" s="217"/>
      <c r="Y575" s="217"/>
      <c r="Z575" s="217"/>
      <c r="AA575" s="217"/>
      <c r="AB575" s="217"/>
      <c r="AC575" s="217"/>
    </row>
    <row r="576" spans="2:29">
      <c r="B576" s="216"/>
      <c r="C576" s="216"/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7"/>
      <c r="Q576" s="217"/>
      <c r="R576" s="217"/>
      <c r="S576" s="217"/>
      <c r="T576" s="217"/>
      <c r="U576" s="217"/>
      <c r="V576" s="217"/>
      <c r="W576" s="217"/>
      <c r="X576" s="217"/>
      <c r="Y576" s="217"/>
      <c r="Z576" s="217"/>
      <c r="AA576" s="217"/>
      <c r="AB576" s="217"/>
      <c r="AC576" s="217"/>
    </row>
    <row r="577" spans="2:29">
      <c r="B577" s="216"/>
      <c r="C577" s="216"/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7"/>
      <c r="Q577" s="217"/>
      <c r="R577" s="217"/>
      <c r="S577" s="217"/>
      <c r="T577" s="217"/>
      <c r="U577" s="217"/>
      <c r="V577" s="217"/>
      <c r="W577" s="217"/>
      <c r="X577" s="217"/>
      <c r="Y577" s="217"/>
      <c r="Z577" s="217"/>
      <c r="AA577" s="217"/>
      <c r="AB577" s="217"/>
      <c r="AC577" s="217"/>
    </row>
    <row r="578" spans="2:29">
      <c r="B578" s="216"/>
      <c r="C578" s="216"/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7"/>
      <c r="Q578" s="217"/>
      <c r="R578" s="217"/>
      <c r="S578" s="217"/>
      <c r="T578" s="217"/>
      <c r="U578" s="217"/>
      <c r="V578" s="217"/>
      <c r="W578" s="217"/>
      <c r="X578" s="217"/>
      <c r="Y578" s="217"/>
      <c r="Z578" s="217"/>
      <c r="AA578" s="217"/>
      <c r="AB578" s="217"/>
      <c r="AC578" s="217"/>
    </row>
    <row r="579" spans="2:29">
      <c r="B579" s="216"/>
      <c r="C579" s="216"/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17"/>
      <c r="AA579" s="217"/>
      <c r="AB579" s="217"/>
      <c r="AC579" s="217"/>
    </row>
    <row r="580" spans="2:29">
      <c r="B580" s="216"/>
      <c r="C580" s="216"/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17"/>
      <c r="AA580" s="217"/>
      <c r="AB580" s="217"/>
      <c r="AC580" s="217"/>
    </row>
    <row r="581" spans="2:29">
      <c r="B581" s="216"/>
      <c r="C581" s="216"/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7"/>
      <c r="AA581" s="217"/>
      <c r="AB581" s="217"/>
      <c r="AC581" s="217"/>
    </row>
    <row r="582" spans="2:29">
      <c r="B582" s="216"/>
      <c r="C582" s="216"/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17"/>
      <c r="AA582" s="217"/>
      <c r="AB582" s="217"/>
      <c r="AC582" s="217"/>
    </row>
    <row r="583" spans="2:29">
      <c r="B583" s="216"/>
      <c r="C583" s="216"/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7"/>
      <c r="AA583" s="217"/>
      <c r="AB583" s="217"/>
      <c r="AC583" s="217"/>
    </row>
    <row r="584" spans="2:29">
      <c r="B584" s="216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17"/>
      <c r="AA584" s="217"/>
      <c r="AB584" s="217"/>
      <c r="AC584" s="217"/>
    </row>
    <row r="585" spans="2:29">
      <c r="B585" s="216"/>
      <c r="C585" s="216"/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7"/>
      <c r="Q585" s="217"/>
      <c r="R585" s="217"/>
      <c r="S585" s="217"/>
      <c r="T585" s="217"/>
      <c r="U585" s="217"/>
      <c r="V585" s="217"/>
      <c r="W585" s="217"/>
      <c r="X585" s="217"/>
      <c r="Y585" s="217"/>
      <c r="Z585" s="217"/>
      <c r="AA585" s="217"/>
      <c r="AB585" s="217"/>
      <c r="AC585" s="217"/>
    </row>
    <row r="586" spans="2:29">
      <c r="B586" s="216"/>
      <c r="C586" s="216"/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7"/>
      <c r="Q586" s="217"/>
      <c r="R586" s="217"/>
      <c r="S586" s="217"/>
      <c r="T586" s="217"/>
      <c r="U586" s="217"/>
      <c r="V586" s="217"/>
      <c r="W586" s="217"/>
      <c r="X586" s="217"/>
      <c r="Y586" s="217"/>
      <c r="Z586" s="217"/>
      <c r="AA586" s="217"/>
      <c r="AB586" s="217"/>
      <c r="AC586" s="217"/>
    </row>
    <row r="587" spans="2:29">
      <c r="B587" s="216"/>
      <c r="C587" s="216"/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7"/>
      <c r="Q587" s="217"/>
      <c r="R587" s="217"/>
      <c r="S587" s="217"/>
      <c r="T587" s="217"/>
      <c r="U587" s="217"/>
      <c r="V587" s="217"/>
      <c r="W587" s="217"/>
      <c r="X587" s="217"/>
      <c r="Y587" s="217"/>
      <c r="Z587" s="217"/>
      <c r="AA587" s="217"/>
      <c r="AB587" s="217"/>
      <c r="AC587" s="217"/>
    </row>
    <row r="588" spans="2:29">
      <c r="B588" s="216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7"/>
      <c r="Q588" s="217"/>
      <c r="R588" s="217"/>
      <c r="S588" s="217"/>
      <c r="T588" s="217"/>
      <c r="U588" s="217"/>
      <c r="V588" s="217"/>
      <c r="W588" s="217"/>
      <c r="X588" s="217"/>
      <c r="Y588" s="217"/>
      <c r="Z588" s="217"/>
      <c r="AA588" s="217"/>
      <c r="AB588" s="217"/>
      <c r="AC588" s="217"/>
    </row>
    <row r="589" spans="2:29">
      <c r="B589" s="216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7"/>
      <c r="Q589" s="217"/>
      <c r="R589" s="217"/>
      <c r="S589" s="217"/>
      <c r="T589" s="217"/>
      <c r="U589" s="217"/>
      <c r="V589" s="217"/>
      <c r="W589" s="217"/>
      <c r="X589" s="217"/>
      <c r="Y589" s="217"/>
      <c r="Z589" s="217"/>
      <c r="AA589" s="217"/>
      <c r="AB589" s="217"/>
      <c r="AC589" s="217"/>
    </row>
    <row r="590" spans="2:29">
      <c r="B590" s="216"/>
      <c r="C590" s="216"/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7"/>
      <c r="Q590" s="217"/>
      <c r="R590" s="217"/>
      <c r="S590" s="217"/>
      <c r="T590" s="217"/>
      <c r="U590" s="217"/>
      <c r="V590" s="217"/>
      <c r="W590" s="217"/>
      <c r="X590" s="217"/>
      <c r="Y590" s="217"/>
      <c r="Z590" s="217"/>
      <c r="AA590" s="217"/>
      <c r="AB590" s="217"/>
      <c r="AC590" s="217"/>
    </row>
    <row r="591" spans="2:29">
      <c r="B591" s="216"/>
      <c r="C591" s="216"/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7"/>
      <c r="Q591" s="217"/>
      <c r="R591" s="217"/>
      <c r="S591" s="217"/>
      <c r="T591" s="217"/>
      <c r="U591" s="217"/>
      <c r="V591" s="217"/>
      <c r="W591" s="217"/>
      <c r="X591" s="217"/>
      <c r="Y591" s="217"/>
      <c r="Z591" s="217"/>
      <c r="AA591" s="217"/>
      <c r="AB591" s="217"/>
      <c r="AC591" s="217"/>
    </row>
    <row r="592" spans="2:29">
      <c r="B592" s="216"/>
      <c r="C592" s="216"/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7"/>
      <c r="Q592" s="217"/>
      <c r="R592" s="217"/>
      <c r="S592" s="217"/>
      <c r="T592" s="217"/>
      <c r="U592" s="217"/>
      <c r="V592" s="217"/>
      <c r="W592" s="217"/>
      <c r="X592" s="217"/>
      <c r="Y592" s="217"/>
      <c r="Z592" s="217"/>
      <c r="AA592" s="217"/>
      <c r="AB592" s="217"/>
      <c r="AC592" s="217"/>
    </row>
    <row r="593" spans="2:29">
      <c r="B593" s="216"/>
      <c r="C593" s="216"/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7"/>
      <c r="Q593" s="217"/>
      <c r="R593" s="217"/>
      <c r="S593" s="217"/>
      <c r="T593" s="217"/>
      <c r="U593" s="217"/>
      <c r="V593" s="217"/>
      <c r="W593" s="217"/>
      <c r="X593" s="217"/>
      <c r="Y593" s="217"/>
      <c r="Z593" s="217"/>
      <c r="AA593" s="217"/>
      <c r="AB593" s="217"/>
      <c r="AC593" s="217"/>
    </row>
    <row r="594" spans="2:29">
      <c r="B594" s="216"/>
      <c r="C594" s="216"/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217"/>
      <c r="AB594" s="217"/>
      <c r="AC594" s="217"/>
    </row>
    <row r="595" spans="2:29">
      <c r="B595" s="216"/>
      <c r="C595" s="216"/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217"/>
      <c r="AB595" s="217"/>
      <c r="AC595" s="217"/>
    </row>
    <row r="596" spans="2:29">
      <c r="B596" s="216"/>
      <c r="C596" s="216"/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7"/>
      <c r="Q596" s="217"/>
      <c r="R596" s="217"/>
      <c r="S596" s="217"/>
      <c r="T596" s="217"/>
      <c r="U596" s="217"/>
      <c r="V596" s="217"/>
      <c r="W596" s="217"/>
      <c r="X596" s="217"/>
      <c r="Y596" s="217"/>
      <c r="Z596" s="217"/>
      <c r="AA596" s="217"/>
      <c r="AB596" s="217"/>
      <c r="AC596" s="217"/>
    </row>
    <row r="597" spans="2:29">
      <c r="B597" s="216"/>
      <c r="C597" s="216"/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7"/>
      <c r="Q597" s="217"/>
      <c r="R597" s="217"/>
      <c r="S597" s="217"/>
      <c r="T597" s="217"/>
      <c r="U597" s="217"/>
      <c r="V597" s="217"/>
      <c r="W597" s="217"/>
      <c r="X597" s="217"/>
      <c r="Y597" s="217"/>
      <c r="Z597" s="217"/>
      <c r="AA597" s="217"/>
      <c r="AB597" s="217"/>
      <c r="AC597" s="217"/>
    </row>
    <row r="598" spans="2:29">
      <c r="B598" s="216"/>
      <c r="C598" s="216"/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  <c r="AA598" s="217"/>
      <c r="AB598" s="217"/>
      <c r="AC598" s="217"/>
    </row>
    <row r="599" spans="2:29">
      <c r="B599" s="216"/>
      <c r="C599" s="216"/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7"/>
      <c r="Q599" s="217"/>
      <c r="R599" s="217"/>
      <c r="S599" s="217"/>
      <c r="T599" s="217"/>
      <c r="U599" s="217"/>
      <c r="V599" s="217"/>
      <c r="W599" s="217"/>
      <c r="X599" s="217"/>
      <c r="Y599" s="217"/>
      <c r="Z599" s="217"/>
      <c r="AA599" s="217"/>
      <c r="AB599" s="217"/>
      <c r="AC599" s="217"/>
    </row>
    <row r="600" spans="2:29">
      <c r="B600" s="216"/>
      <c r="C600" s="216"/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7"/>
      <c r="Q600" s="217"/>
      <c r="R600" s="217"/>
      <c r="S600" s="217"/>
      <c r="T600" s="217"/>
      <c r="U600" s="217"/>
      <c r="V600" s="217"/>
      <c r="W600" s="217"/>
      <c r="X600" s="217"/>
      <c r="Y600" s="217"/>
      <c r="Z600" s="217"/>
      <c r="AA600" s="217"/>
      <c r="AB600" s="217"/>
      <c r="AC600" s="217"/>
    </row>
    <row r="601" spans="2:29">
      <c r="B601" s="216"/>
      <c r="C601" s="216"/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7"/>
      <c r="Q601" s="217"/>
      <c r="R601" s="217"/>
      <c r="S601" s="217"/>
      <c r="T601" s="217"/>
      <c r="U601" s="217"/>
      <c r="V601" s="217"/>
      <c r="W601" s="217"/>
      <c r="X601" s="217"/>
      <c r="Y601" s="217"/>
      <c r="Z601" s="217"/>
      <c r="AA601" s="217"/>
      <c r="AB601" s="217"/>
      <c r="AC601" s="217"/>
    </row>
    <row r="602" spans="2:29">
      <c r="B602" s="216"/>
      <c r="C602" s="216"/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7"/>
      <c r="Q602" s="217"/>
      <c r="R602" s="217"/>
      <c r="S602" s="217"/>
      <c r="T602" s="217"/>
      <c r="U602" s="217"/>
      <c r="V602" s="217"/>
      <c r="W602" s="217"/>
      <c r="X602" s="217"/>
      <c r="Y602" s="217"/>
      <c r="Z602" s="217"/>
      <c r="AA602" s="217"/>
      <c r="AB602" s="217"/>
      <c r="AC602" s="217"/>
    </row>
    <row r="603" spans="2:29">
      <c r="B603" s="216"/>
      <c r="C603" s="216"/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7"/>
      <c r="Q603" s="217"/>
      <c r="R603" s="217"/>
      <c r="S603" s="217"/>
      <c r="T603" s="217"/>
      <c r="U603" s="217"/>
      <c r="V603" s="217"/>
      <c r="W603" s="217"/>
      <c r="X603" s="217"/>
      <c r="Y603" s="217"/>
      <c r="Z603" s="217"/>
      <c r="AA603" s="217"/>
      <c r="AB603" s="217"/>
      <c r="AC603" s="217"/>
    </row>
    <row r="604" spans="2:29">
      <c r="B604" s="216"/>
      <c r="C604" s="216"/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17"/>
      <c r="AA604" s="217"/>
      <c r="AB604" s="217"/>
      <c r="AC604" s="217"/>
    </row>
    <row r="605" spans="2:29">
      <c r="B605" s="216"/>
      <c r="C605" s="216"/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17"/>
      <c r="AA605" s="217"/>
      <c r="AB605" s="217"/>
      <c r="AC605" s="217"/>
    </row>
    <row r="606" spans="2:29">
      <c r="B606" s="216"/>
      <c r="C606" s="216"/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17"/>
      <c r="AA606" s="217"/>
      <c r="AB606" s="217"/>
      <c r="AC606" s="217"/>
    </row>
    <row r="607" spans="2:29">
      <c r="B607" s="216"/>
      <c r="C607" s="216"/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  <c r="AA607" s="217"/>
      <c r="AB607" s="217"/>
      <c r="AC607" s="217"/>
    </row>
    <row r="608" spans="2:29">
      <c r="B608" s="216"/>
      <c r="C608" s="216"/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  <c r="AA608" s="217"/>
      <c r="AB608" s="217"/>
      <c r="AC608" s="217"/>
    </row>
    <row r="609" spans="2:29">
      <c r="B609" s="216"/>
      <c r="C609" s="216"/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  <c r="AA609" s="217"/>
      <c r="AB609" s="217"/>
      <c r="AC609" s="217"/>
    </row>
    <row r="610" spans="2:29">
      <c r="B610" s="216"/>
      <c r="C610" s="216"/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  <c r="AA610" s="217"/>
      <c r="AB610" s="217"/>
      <c r="AC610" s="217"/>
    </row>
    <row r="611" spans="2:29">
      <c r="B611" s="216"/>
      <c r="C611" s="216"/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  <c r="AA611" s="217"/>
      <c r="AB611" s="217"/>
      <c r="AC611" s="217"/>
    </row>
    <row r="612" spans="2:29">
      <c r="B612" s="216"/>
      <c r="C612" s="216"/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17"/>
      <c r="AA612" s="217"/>
      <c r="AB612" s="217"/>
      <c r="AC612" s="217"/>
    </row>
    <row r="613" spans="2:29">
      <c r="B613" s="216"/>
      <c r="C613" s="216"/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17"/>
      <c r="AA613" s="217"/>
      <c r="AB613" s="217"/>
      <c r="AC613" s="217"/>
    </row>
    <row r="614" spans="2:29">
      <c r="B614" s="216"/>
      <c r="C614" s="216"/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17"/>
      <c r="AA614" s="217"/>
      <c r="AB614" s="217"/>
      <c r="AC614" s="217"/>
    </row>
    <row r="615" spans="2:29">
      <c r="B615" s="216"/>
      <c r="C615" s="216"/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7"/>
      <c r="Q615" s="217"/>
      <c r="R615" s="217"/>
      <c r="S615" s="217"/>
      <c r="T615" s="217"/>
      <c r="U615" s="217"/>
      <c r="V615" s="217"/>
      <c r="W615" s="217"/>
      <c r="X615" s="217"/>
      <c r="Y615" s="217"/>
      <c r="Z615" s="217"/>
      <c r="AA615" s="217"/>
      <c r="AB615" s="217"/>
      <c r="AC615" s="217"/>
    </row>
    <row r="616" spans="2:29">
      <c r="B616" s="216"/>
      <c r="C616" s="216"/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7"/>
      <c r="Q616" s="217"/>
      <c r="R616" s="217"/>
      <c r="S616" s="217"/>
      <c r="T616" s="217"/>
      <c r="U616" s="217"/>
      <c r="V616" s="217"/>
      <c r="W616" s="217"/>
      <c r="X616" s="217"/>
      <c r="Y616" s="217"/>
      <c r="Z616" s="217"/>
      <c r="AA616" s="217"/>
      <c r="AB616" s="217"/>
      <c r="AC616" s="217"/>
    </row>
    <row r="617" spans="2:29">
      <c r="B617" s="216"/>
      <c r="C617" s="216"/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7"/>
      <c r="Q617" s="217"/>
      <c r="R617" s="217"/>
      <c r="S617" s="217"/>
      <c r="T617" s="217"/>
      <c r="U617" s="217"/>
      <c r="V617" s="217"/>
      <c r="W617" s="217"/>
      <c r="X617" s="217"/>
      <c r="Y617" s="217"/>
      <c r="Z617" s="217"/>
      <c r="AA617" s="217"/>
      <c r="AB617" s="217"/>
      <c r="AC617" s="217"/>
    </row>
    <row r="618" spans="2:29">
      <c r="B618" s="216"/>
      <c r="C618" s="216"/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217"/>
      <c r="AB618" s="217"/>
      <c r="AC618" s="217"/>
    </row>
    <row r="619" spans="2:29">
      <c r="B619" s="216"/>
      <c r="C619" s="216"/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217"/>
      <c r="AB619" s="217"/>
      <c r="AC619" s="217"/>
    </row>
    <row r="620" spans="2:29">
      <c r="B620" s="216"/>
      <c r="C620" s="216"/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7"/>
      <c r="Q620" s="217"/>
      <c r="R620" s="217"/>
      <c r="S620" s="217"/>
      <c r="T620" s="217"/>
      <c r="U620" s="217"/>
      <c r="V620" s="217"/>
      <c r="W620" s="217"/>
      <c r="X620" s="217"/>
      <c r="Y620" s="217"/>
      <c r="Z620" s="217"/>
      <c r="AA620" s="217"/>
      <c r="AB620" s="217"/>
      <c r="AC620" s="217"/>
    </row>
    <row r="621" spans="2:29">
      <c r="B621" s="216"/>
      <c r="C621" s="216"/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7"/>
      <c r="Q621" s="217"/>
      <c r="R621" s="217"/>
      <c r="S621" s="217"/>
      <c r="T621" s="217"/>
      <c r="U621" s="217"/>
      <c r="V621" s="217"/>
      <c r="W621" s="217"/>
      <c r="X621" s="217"/>
      <c r="Y621" s="217"/>
      <c r="Z621" s="217"/>
      <c r="AA621" s="217"/>
      <c r="AB621" s="217"/>
      <c r="AC621" s="217"/>
    </row>
    <row r="622" spans="2:29">
      <c r="B622" s="216"/>
      <c r="C622" s="216"/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  <c r="AA622" s="217"/>
      <c r="AB622" s="217"/>
      <c r="AC622" s="217"/>
    </row>
    <row r="623" spans="2:29">
      <c r="B623" s="216"/>
      <c r="C623" s="216"/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  <c r="AA623" s="217"/>
      <c r="AB623" s="217"/>
      <c r="AC623" s="217"/>
    </row>
    <row r="624" spans="2:29">
      <c r="B624" s="216"/>
      <c r="C624" s="216"/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  <c r="AA624" s="217"/>
      <c r="AB624" s="217"/>
      <c r="AC624" s="217"/>
    </row>
    <row r="625" spans="2:29">
      <c r="B625" s="216"/>
      <c r="C625" s="216"/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  <c r="AA625" s="217"/>
      <c r="AB625" s="217"/>
      <c r="AC625" s="217"/>
    </row>
    <row r="626" spans="2:29">
      <c r="B626" s="216"/>
      <c r="C626" s="216"/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  <c r="AA626" s="217"/>
      <c r="AB626" s="217"/>
      <c r="AC626" s="217"/>
    </row>
    <row r="627" spans="2:29">
      <c r="B627" s="216"/>
      <c r="C627" s="216"/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  <c r="AA627" s="217"/>
      <c r="AB627" s="217"/>
      <c r="AC627" s="217"/>
    </row>
    <row r="628" spans="2:29">
      <c r="B628" s="216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  <c r="AA628" s="217"/>
      <c r="AB628" s="217"/>
      <c r="AC628" s="217"/>
    </row>
    <row r="629" spans="2:29">
      <c r="B629" s="216"/>
      <c r="C629" s="216"/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  <c r="AA629" s="217"/>
      <c r="AB629" s="217"/>
      <c r="AC629" s="217"/>
    </row>
    <row r="630" spans="2:29">
      <c r="B630" s="216"/>
      <c r="C630" s="216"/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  <c r="AA630" s="217"/>
      <c r="AB630" s="217"/>
      <c r="AC630" s="217"/>
    </row>
    <row r="631" spans="2:29">
      <c r="B631" s="216"/>
      <c r="C631" s="216"/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17"/>
      <c r="AA631" s="217"/>
      <c r="AB631" s="217"/>
      <c r="AC631" s="217"/>
    </row>
    <row r="632" spans="2:29">
      <c r="B632" s="216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17"/>
      <c r="AA632" s="217"/>
      <c r="AB632" s="217"/>
      <c r="AC632" s="217"/>
    </row>
    <row r="633" spans="2:29">
      <c r="B633" s="216"/>
      <c r="C633" s="216"/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17"/>
      <c r="AA633" s="217"/>
      <c r="AB633" s="217"/>
      <c r="AC633" s="217"/>
    </row>
    <row r="634" spans="2:29">
      <c r="B634" s="216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17"/>
      <c r="AA634" s="217"/>
      <c r="AB634" s="217"/>
      <c r="AC634" s="217"/>
    </row>
    <row r="635" spans="2:29">
      <c r="B635" s="216"/>
      <c r="C635" s="216"/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7"/>
      <c r="Q635" s="217"/>
      <c r="R635" s="217"/>
      <c r="S635" s="217"/>
      <c r="T635" s="217"/>
      <c r="U635" s="217"/>
      <c r="V635" s="217"/>
      <c r="W635" s="217"/>
      <c r="X635" s="217"/>
      <c r="Y635" s="217"/>
      <c r="Z635" s="217"/>
      <c r="AA635" s="217"/>
      <c r="AB635" s="217"/>
      <c r="AC635" s="217"/>
    </row>
    <row r="636" spans="2:29">
      <c r="B636" s="216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</row>
    <row r="637" spans="2:29">
      <c r="B637" s="216"/>
      <c r="C637" s="216"/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</row>
    <row r="638" spans="2:29">
      <c r="B638" s="216"/>
      <c r="C638" s="216"/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</row>
    <row r="639" spans="2:29">
      <c r="B639" s="216"/>
      <c r="C639" s="216"/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</row>
    <row r="640" spans="2:29"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</row>
    <row r="641" spans="2:29">
      <c r="B641" s="216"/>
      <c r="C641" s="216"/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17"/>
      <c r="AA641" s="217"/>
      <c r="AB641" s="217"/>
      <c r="AC641" s="217"/>
    </row>
    <row r="642" spans="2:29">
      <c r="B642" s="216"/>
      <c r="C642" s="216"/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217"/>
      <c r="AB642" s="217"/>
      <c r="AC642" s="217"/>
    </row>
    <row r="643" spans="2:29">
      <c r="B643" s="216"/>
      <c r="C643" s="216"/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217"/>
      <c r="AB643" s="217"/>
      <c r="AC643" s="217"/>
    </row>
    <row r="644" spans="2:29">
      <c r="B644" s="216"/>
      <c r="C644" s="216"/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7"/>
      <c r="Q644" s="217"/>
      <c r="R644" s="217"/>
      <c r="S644" s="217"/>
      <c r="T644" s="217"/>
      <c r="U644" s="217"/>
      <c r="V644" s="217"/>
      <c r="W644" s="217"/>
      <c r="X644" s="217"/>
      <c r="Y644" s="217"/>
      <c r="Z644" s="217"/>
      <c r="AA644" s="217"/>
      <c r="AB644" s="217"/>
      <c r="AC644" s="217"/>
    </row>
    <row r="645" spans="2:29">
      <c r="B645" s="216"/>
      <c r="C645" s="216"/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7"/>
      <c r="Q645" s="217"/>
      <c r="R645" s="217"/>
      <c r="S645" s="217"/>
      <c r="T645" s="217"/>
      <c r="U645" s="217"/>
      <c r="V645" s="217"/>
      <c r="W645" s="217"/>
      <c r="X645" s="217"/>
      <c r="Y645" s="217"/>
      <c r="Z645" s="217"/>
      <c r="AA645" s="217"/>
      <c r="AB645" s="217"/>
      <c r="AC645" s="217"/>
    </row>
    <row r="646" spans="2:29">
      <c r="B646" s="216"/>
      <c r="C646" s="216"/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7"/>
      <c r="Q646" s="217"/>
      <c r="R646" s="217"/>
      <c r="S646" s="217"/>
      <c r="T646" s="217"/>
      <c r="U646" s="217"/>
      <c r="V646" s="217"/>
      <c r="W646" s="217"/>
      <c r="X646" s="217"/>
      <c r="Y646" s="217"/>
      <c r="Z646" s="217"/>
      <c r="AA646" s="217"/>
      <c r="AB646" s="217"/>
      <c r="AC646" s="217"/>
    </row>
    <row r="647" spans="2:29">
      <c r="B647" s="216"/>
      <c r="C647" s="216"/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17"/>
      <c r="AA647" s="217"/>
      <c r="AB647" s="217"/>
      <c r="AC647" s="217"/>
    </row>
    <row r="648" spans="2:29">
      <c r="B648" s="216"/>
      <c r="C648" s="216"/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17"/>
      <c r="AA648" s="217"/>
      <c r="AB648" s="217"/>
      <c r="AC648" s="217"/>
    </row>
    <row r="649" spans="2:29">
      <c r="B649" s="216"/>
      <c r="C649" s="216"/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7"/>
      <c r="Q649" s="217"/>
      <c r="R649" s="217"/>
      <c r="S649" s="217"/>
      <c r="T649" s="217"/>
      <c r="U649" s="217"/>
      <c r="V649" s="217"/>
      <c r="W649" s="217"/>
      <c r="X649" s="217"/>
      <c r="Y649" s="217"/>
      <c r="Z649" s="217"/>
      <c r="AA649" s="217"/>
      <c r="AB649" s="217"/>
      <c r="AC649" s="217"/>
    </row>
    <row r="650" spans="2:29">
      <c r="B650" s="216"/>
      <c r="C650" s="216"/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  <c r="AA650" s="217"/>
      <c r="AB650" s="217"/>
      <c r="AC650" s="217"/>
    </row>
    <row r="651" spans="2:29">
      <c r="B651" s="216"/>
      <c r="C651" s="216"/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  <c r="AA651" s="217"/>
      <c r="AB651" s="217"/>
      <c r="AC651" s="217"/>
    </row>
    <row r="652" spans="2:29">
      <c r="B652" s="216"/>
      <c r="C652" s="216"/>
      <c r="D652" s="216"/>
      <c r="E652" s="216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  <c r="AA652" s="217"/>
      <c r="AB652" s="217"/>
      <c r="AC652" s="217"/>
    </row>
    <row r="653" spans="2:29">
      <c r="B653" s="216"/>
      <c r="C653" s="216"/>
      <c r="D653" s="216"/>
      <c r="E653" s="216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  <c r="AA653" s="217"/>
      <c r="AB653" s="217"/>
      <c r="AC653" s="217"/>
    </row>
    <row r="654" spans="2:29">
      <c r="B654" s="216"/>
      <c r="C654" s="216"/>
      <c r="D654" s="216"/>
      <c r="E654" s="216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  <c r="AA654" s="217"/>
      <c r="AB654" s="217"/>
      <c r="AC654" s="217"/>
    </row>
    <row r="655" spans="2:29">
      <c r="B655" s="216"/>
      <c r="C655" s="216"/>
      <c r="D655" s="216"/>
      <c r="E655" s="216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7"/>
      <c r="Q655" s="217"/>
      <c r="R655" s="217"/>
      <c r="S655" s="217"/>
      <c r="T655" s="217"/>
      <c r="U655" s="217"/>
      <c r="V655" s="217"/>
      <c r="W655" s="217"/>
      <c r="X655" s="217"/>
      <c r="Y655" s="217"/>
      <c r="Z655" s="217"/>
      <c r="AA655" s="217"/>
      <c r="AB655" s="217"/>
      <c r="AC655" s="217"/>
    </row>
    <row r="656" spans="2:29">
      <c r="B656" s="216"/>
      <c r="C656" s="216"/>
      <c r="D656" s="216"/>
      <c r="E656" s="216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7"/>
      <c r="Q656" s="217"/>
      <c r="R656" s="217"/>
      <c r="S656" s="217"/>
      <c r="T656" s="217"/>
      <c r="U656" s="217"/>
      <c r="V656" s="217"/>
      <c r="W656" s="217"/>
      <c r="X656" s="217"/>
      <c r="Y656" s="217"/>
      <c r="Z656" s="217"/>
      <c r="AA656" s="217"/>
      <c r="AB656" s="217"/>
      <c r="AC656" s="217"/>
    </row>
    <row r="657" spans="2:29">
      <c r="B657" s="216"/>
      <c r="C657" s="216"/>
      <c r="D657" s="216"/>
      <c r="E657" s="216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7"/>
      <c r="Q657" s="217"/>
      <c r="R657" s="217"/>
      <c r="S657" s="217"/>
      <c r="T657" s="217"/>
      <c r="U657" s="217"/>
      <c r="V657" s="217"/>
      <c r="W657" s="217"/>
      <c r="X657" s="217"/>
      <c r="Y657" s="217"/>
      <c r="Z657" s="217"/>
      <c r="AA657" s="217"/>
      <c r="AB657" s="217"/>
      <c r="AC657" s="217"/>
    </row>
    <row r="658" spans="2:29">
      <c r="B658" s="216"/>
      <c r="C658" s="216"/>
      <c r="D658" s="216"/>
      <c r="E658" s="216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7"/>
      <c r="Q658" s="217"/>
      <c r="R658" s="217"/>
      <c r="S658" s="217"/>
      <c r="T658" s="217"/>
      <c r="U658" s="217"/>
      <c r="V658" s="217"/>
      <c r="W658" s="217"/>
      <c r="X658" s="217"/>
      <c r="Y658" s="217"/>
      <c r="Z658" s="217"/>
      <c r="AA658" s="217"/>
      <c r="AB658" s="217"/>
      <c r="AC658" s="217"/>
    </row>
    <row r="659" spans="2:29">
      <c r="B659" s="216"/>
      <c r="C659" s="216"/>
      <c r="D659" s="216"/>
      <c r="E659" s="216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7"/>
      <c r="Q659" s="217"/>
      <c r="R659" s="217"/>
      <c r="S659" s="217"/>
      <c r="T659" s="217"/>
      <c r="U659" s="217"/>
      <c r="V659" s="217"/>
      <c r="W659" s="217"/>
      <c r="X659" s="217"/>
      <c r="Y659" s="217"/>
      <c r="Z659" s="217"/>
      <c r="AA659" s="217"/>
      <c r="AB659" s="217"/>
      <c r="AC659" s="217"/>
    </row>
    <row r="660" spans="2:29">
      <c r="B660" s="216"/>
      <c r="C660" s="216"/>
      <c r="D660" s="216"/>
      <c r="E660" s="216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7"/>
      <c r="Q660" s="217"/>
      <c r="R660" s="217"/>
      <c r="S660" s="217"/>
      <c r="T660" s="217"/>
      <c r="U660" s="217"/>
      <c r="V660" s="217"/>
      <c r="W660" s="217"/>
      <c r="X660" s="217"/>
      <c r="Y660" s="217"/>
      <c r="Z660" s="217"/>
      <c r="AA660" s="217"/>
      <c r="AB660" s="217"/>
      <c r="AC660" s="217"/>
    </row>
    <row r="661" spans="2:29">
      <c r="B661" s="216"/>
      <c r="C661" s="216"/>
      <c r="D661" s="216"/>
      <c r="E661" s="216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17"/>
      <c r="AA661" s="217"/>
      <c r="AB661" s="217"/>
      <c r="AC661" s="217"/>
    </row>
    <row r="662" spans="2:29">
      <c r="B662" s="216"/>
      <c r="C662" s="216"/>
      <c r="D662" s="216"/>
      <c r="E662" s="216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7"/>
      <c r="Q662" s="217"/>
      <c r="R662" s="217"/>
      <c r="S662" s="217"/>
      <c r="T662" s="217"/>
      <c r="U662" s="217"/>
      <c r="V662" s="217"/>
      <c r="W662" s="217"/>
      <c r="X662" s="217"/>
      <c r="Y662" s="217"/>
      <c r="Z662" s="217"/>
      <c r="AA662" s="217"/>
      <c r="AB662" s="217"/>
      <c r="AC662" s="217"/>
    </row>
    <row r="663" spans="2:29">
      <c r="B663" s="216"/>
      <c r="C663" s="216"/>
      <c r="D663" s="216"/>
      <c r="E663" s="216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7"/>
      <c r="Q663" s="217"/>
      <c r="R663" s="217"/>
      <c r="S663" s="217"/>
      <c r="T663" s="217"/>
      <c r="U663" s="217"/>
      <c r="V663" s="217"/>
      <c r="W663" s="217"/>
      <c r="X663" s="217"/>
      <c r="Y663" s="217"/>
      <c r="Z663" s="217"/>
      <c r="AA663" s="217"/>
      <c r="AB663" s="217"/>
      <c r="AC663" s="217"/>
    </row>
    <row r="664" spans="2:29">
      <c r="B664" s="216"/>
      <c r="C664" s="216"/>
      <c r="D664" s="216"/>
      <c r="E664" s="216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  <c r="AA664" s="217"/>
      <c r="AB664" s="217"/>
      <c r="AC664" s="217"/>
    </row>
    <row r="665" spans="2:29">
      <c r="B665" s="216"/>
      <c r="C665" s="216"/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  <c r="AA665" s="217"/>
      <c r="AB665" s="217"/>
      <c r="AC665" s="217"/>
    </row>
    <row r="666" spans="2:29">
      <c r="B666" s="216"/>
      <c r="C666" s="216"/>
      <c r="D666" s="216"/>
      <c r="E666" s="216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217"/>
      <c r="AB666" s="217"/>
      <c r="AC666" s="217"/>
    </row>
    <row r="667" spans="2:29">
      <c r="B667" s="216"/>
      <c r="C667" s="216"/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217"/>
      <c r="AB667" s="217"/>
      <c r="AC667" s="217"/>
    </row>
    <row r="668" spans="2:29">
      <c r="B668" s="216"/>
      <c r="C668" s="216"/>
      <c r="D668" s="216"/>
      <c r="E668" s="216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  <c r="AA668" s="217"/>
      <c r="AB668" s="217"/>
      <c r="AC668" s="217"/>
    </row>
    <row r="669" spans="2:29">
      <c r="B669" s="216"/>
      <c r="C669" s="216"/>
      <c r="D669" s="216"/>
      <c r="E669" s="216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7"/>
      <c r="Q669" s="217"/>
      <c r="R669" s="217"/>
      <c r="S669" s="217"/>
      <c r="T669" s="217"/>
      <c r="U669" s="217"/>
      <c r="V669" s="217"/>
      <c r="W669" s="217"/>
      <c r="X669" s="217"/>
      <c r="Y669" s="217"/>
      <c r="Z669" s="217"/>
      <c r="AA669" s="217"/>
      <c r="AB669" s="217"/>
      <c r="AC669" s="217"/>
    </row>
    <row r="670" spans="2:29">
      <c r="B670" s="216"/>
      <c r="C670" s="216"/>
      <c r="D670" s="216"/>
      <c r="E670" s="216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7"/>
      <c r="Q670" s="217"/>
      <c r="R670" s="217"/>
      <c r="S670" s="217"/>
      <c r="T670" s="217"/>
      <c r="U670" s="217"/>
      <c r="V670" s="217"/>
      <c r="W670" s="217"/>
      <c r="X670" s="217"/>
      <c r="Y670" s="217"/>
      <c r="Z670" s="217"/>
      <c r="AA670" s="217"/>
      <c r="AB670" s="217"/>
      <c r="AC670" s="217"/>
    </row>
    <row r="671" spans="2:29">
      <c r="B671" s="216"/>
      <c r="C671" s="216"/>
      <c r="D671" s="216"/>
      <c r="E671" s="216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7"/>
      <c r="Q671" s="217"/>
      <c r="R671" s="217"/>
      <c r="S671" s="217"/>
      <c r="T671" s="217"/>
      <c r="U671" s="217"/>
      <c r="V671" s="217"/>
      <c r="W671" s="217"/>
      <c r="X671" s="217"/>
      <c r="Y671" s="217"/>
      <c r="Z671" s="217"/>
      <c r="AA671" s="217"/>
      <c r="AB671" s="217"/>
      <c r="AC671" s="217"/>
    </row>
    <row r="672" spans="2:29">
      <c r="B672" s="216"/>
      <c r="C672" s="216"/>
      <c r="D672" s="216"/>
      <c r="E672" s="216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7"/>
      <c r="Q672" s="217"/>
      <c r="R672" s="217"/>
      <c r="S672" s="217"/>
      <c r="T672" s="217"/>
      <c r="U672" s="217"/>
      <c r="V672" s="217"/>
      <c r="W672" s="217"/>
      <c r="X672" s="217"/>
      <c r="Y672" s="217"/>
      <c r="Z672" s="217"/>
      <c r="AA672" s="217"/>
      <c r="AB672" s="217"/>
      <c r="AC672" s="217"/>
    </row>
    <row r="673" spans="2:29">
      <c r="B673" s="216"/>
      <c r="C673" s="216"/>
      <c r="D673" s="216"/>
      <c r="E673" s="216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7"/>
      <c r="Q673" s="217"/>
      <c r="R673" s="217"/>
      <c r="S673" s="217"/>
      <c r="T673" s="217"/>
      <c r="U673" s="217"/>
      <c r="V673" s="217"/>
      <c r="W673" s="217"/>
      <c r="X673" s="217"/>
      <c r="Y673" s="217"/>
      <c r="Z673" s="217"/>
      <c r="AA673" s="217"/>
      <c r="AB673" s="217"/>
      <c r="AC673" s="217"/>
    </row>
    <row r="674" spans="2:29">
      <c r="B674" s="216"/>
      <c r="C674" s="216"/>
      <c r="D674" s="216"/>
      <c r="E674" s="216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7"/>
      <c r="Q674" s="217"/>
      <c r="R674" s="217"/>
      <c r="S674" s="217"/>
      <c r="T674" s="217"/>
      <c r="U674" s="217"/>
      <c r="V674" s="217"/>
      <c r="W674" s="217"/>
      <c r="X674" s="217"/>
      <c r="Y674" s="217"/>
      <c r="Z674" s="217"/>
      <c r="AA674" s="217"/>
      <c r="AB674" s="217"/>
      <c r="AC674" s="217"/>
    </row>
    <row r="675" spans="2:29">
      <c r="B675" s="216"/>
      <c r="C675" s="216"/>
      <c r="D675" s="216"/>
      <c r="E675" s="216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7"/>
      <c r="Q675" s="217"/>
      <c r="R675" s="217"/>
      <c r="S675" s="217"/>
      <c r="T675" s="217"/>
      <c r="U675" s="217"/>
      <c r="V675" s="217"/>
      <c r="W675" s="217"/>
      <c r="X675" s="217"/>
      <c r="Y675" s="217"/>
      <c r="Z675" s="217"/>
      <c r="AA675" s="217"/>
      <c r="AB675" s="217"/>
      <c r="AC675" s="217"/>
    </row>
    <row r="676" spans="2:29">
      <c r="B676" s="216"/>
      <c r="C676" s="216"/>
      <c r="D676" s="216"/>
      <c r="E676" s="216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7"/>
      <c r="Q676" s="217"/>
      <c r="R676" s="217"/>
      <c r="S676" s="217"/>
      <c r="T676" s="217"/>
      <c r="U676" s="217"/>
      <c r="V676" s="217"/>
      <c r="W676" s="217"/>
      <c r="X676" s="217"/>
      <c r="Y676" s="217"/>
      <c r="Z676" s="217"/>
      <c r="AA676" s="217"/>
      <c r="AB676" s="217"/>
      <c r="AC676" s="217"/>
    </row>
    <row r="677" spans="2:29">
      <c r="B677" s="216"/>
      <c r="C677" s="216"/>
      <c r="D677" s="216"/>
      <c r="E677" s="216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7"/>
      <c r="Q677" s="217"/>
      <c r="R677" s="217"/>
      <c r="S677" s="217"/>
      <c r="T677" s="217"/>
      <c r="U677" s="217"/>
      <c r="V677" s="217"/>
      <c r="W677" s="217"/>
      <c r="X677" s="217"/>
      <c r="Y677" s="217"/>
      <c r="Z677" s="217"/>
      <c r="AA677" s="217"/>
      <c r="AB677" s="217"/>
      <c r="AC677" s="217"/>
    </row>
    <row r="678" spans="2:29">
      <c r="B678" s="216"/>
      <c r="C678" s="216"/>
      <c r="D678" s="216"/>
      <c r="E678" s="216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17"/>
      <c r="AA678" s="217"/>
      <c r="AB678" s="217"/>
      <c r="AC678" s="217"/>
    </row>
    <row r="679" spans="2:29">
      <c r="B679" s="216"/>
      <c r="C679" s="216"/>
      <c r="D679" s="216"/>
      <c r="E679" s="216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7"/>
      <c r="Q679" s="217"/>
      <c r="R679" s="217"/>
      <c r="S679" s="217"/>
      <c r="T679" s="217"/>
      <c r="U679" s="217"/>
      <c r="V679" s="217"/>
      <c r="W679" s="217"/>
      <c r="X679" s="217"/>
      <c r="Y679" s="217"/>
      <c r="Z679" s="217"/>
      <c r="AA679" s="217"/>
      <c r="AB679" s="217"/>
      <c r="AC679" s="217"/>
    </row>
    <row r="680" spans="2:29">
      <c r="B680" s="216"/>
      <c r="C680" s="216"/>
      <c r="D680" s="216"/>
      <c r="E680" s="216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7"/>
      <c r="Q680" s="217"/>
      <c r="R680" s="217"/>
      <c r="S680" s="217"/>
      <c r="T680" s="217"/>
      <c r="U680" s="217"/>
      <c r="V680" s="217"/>
      <c r="W680" s="217"/>
      <c r="X680" s="217"/>
      <c r="Y680" s="217"/>
      <c r="Z680" s="217"/>
      <c r="AA680" s="217"/>
      <c r="AB680" s="217"/>
      <c r="AC680" s="217"/>
    </row>
    <row r="681" spans="2:29">
      <c r="B681" s="216"/>
      <c r="C681" s="216"/>
      <c r="D681" s="216"/>
      <c r="E681" s="216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7"/>
      <c r="Q681" s="217"/>
      <c r="R681" s="217"/>
      <c r="S681" s="217"/>
      <c r="T681" s="217"/>
      <c r="U681" s="217"/>
      <c r="V681" s="217"/>
      <c r="W681" s="217"/>
      <c r="X681" s="217"/>
      <c r="Y681" s="217"/>
      <c r="Z681" s="217"/>
      <c r="AA681" s="217"/>
      <c r="AB681" s="217"/>
      <c r="AC681" s="217"/>
    </row>
    <row r="682" spans="2:29">
      <c r="B682" s="216"/>
      <c r="C682" s="216"/>
      <c r="D682" s="216"/>
      <c r="E682" s="216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7"/>
      <c r="Q682" s="217"/>
      <c r="R682" s="217"/>
      <c r="S682" s="217"/>
      <c r="T682" s="217"/>
      <c r="U682" s="217"/>
      <c r="V682" s="217"/>
      <c r="W682" s="217"/>
      <c r="X682" s="217"/>
      <c r="Y682" s="217"/>
      <c r="Z682" s="217"/>
      <c r="AA682" s="217"/>
      <c r="AB682" s="217"/>
      <c r="AC682" s="217"/>
    </row>
    <row r="683" spans="2:29">
      <c r="B683" s="216"/>
      <c r="C683" s="216"/>
      <c r="D683" s="216"/>
      <c r="E683" s="216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7"/>
      <c r="Q683" s="217"/>
      <c r="R683" s="217"/>
      <c r="S683" s="217"/>
      <c r="T683" s="217"/>
      <c r="U683" s="217"/>
      <c r="V683" s="217"/>
      <c r="W683" s="217"/>
      <c r="X683" s="217"/>
      <c r="Y683" s="217"/>
      <c r="Z683" s="217"/>
      <c r="AA683" s="217"/>
      <c r="AB683" s="217"/>
      <c r="AC683" s="217"/>
    </row>
    <row r="684" spans="2:29">
      <c r="B684" s="216"/>
      <c r="C684" s="216"/>
      <c r="D684" s="216"/>
      <c r="E684" s="216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7"/>
      <c r="Q684" s="217"/>
      <c r="R684" s="217"/>
      <c r="S684" s="217"/>
      <c r="T684" s="217"/>
      <c r="U684" s="217"/>
      <c r="V684" s="217"/>
      <c r="W684" s="217"/>
      <c r="X684" s="217"/>
      <c r="Y684" s="217"/>
      <c r="Z684" s="217"/>
      <c r="AA684" s="217"/>
      <c r="AB684" s="217"/>
      <c r="AC684" s="217"/>
    </row>
    <row r="685" spans="2:29">
      <c r="B685" s="216"/>
      <c r="C685" s="216"/>
      <c r="D685" s="216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7"/>
      <c r="Q685" s="217"/>
      <c r="R685" s="217"/>
      <c r="S685" s="217"/>
      <c r="T685" s="217"/>
      <c r="U685" s="217"/>
      <c r="V685" s="217"/>
      <c r="W685" s="217"/>
      <c r="X685" s="217"/>
      <c r="Y685" s="217"/>
      <c r="Z685" s="217"/>
      <c r="AA685" s="217"/>
      <c r="AB685" s="217"/>
      <c r="AC685" s="217"/>
    </row>
    <row r="686" spans="2:29">
      <c r="B686" s="216"/>
      <c r="C686" s="216"/>
      <c r="D686" s="216"/>
      <c r="E686" s="216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7"/>
      <c r="Q686" s="217"/>
      <c r="R686" s="217"/>
      <c r="S686" s="217"/>
      <c r="T686" s="217"/>
      <c r="U686" s="217"/>
      <c r="V686" s="217"/>
      <c r="W686" s="217"/>
      <c r="X686" s="217"/>
      <c r="Y686" s="217"/>
      <c r="Z686" s="217"/>
      <c r="AA686" s="217"/>
      <c r="AB686" s="217"/>
      <c r="AC686" s="217"/>
    </row>
    <row r="687" spans="2:29">
      <c r="B687" s="216"/>
      <c r="C687" s="216"/>
      <c r="D687" s="216"/>
      <c r="E687" s="216"/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7"/>
      <c r="Q687" s="217"/>
      <c r="R687" s="217"/>
      <c r="S687" s="217"/>
      <c r="T687" s="217"/>
      <c r="U687" s="217"/>
      <c r="V687" s="217"/>
      <c r="W687" s="217"/>
      <c r="X687" s="217"/>
      <c r="Y687" s="217"/>
      <c r="Z687" s="217"/>
      <c r="AA687" s="217"/>
      <c r="AB687" s="217"/>
      <c r="AC687" s="217"/>
    </row>
    <row r="688" spans="2:29">
      <c r="B688" s="216"/>
      <c r="C688" s="216"/>
      <c r="D688" s="216"/>
      <c r="E688" s="216"/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7"/>
      <c r="Q688" s="217"/>
      <c r="R688" s="217"/>
      <c r="S688" s="217"/>
      <c r="T688" s="217"/>
      <c r="U688" s="217"/>
      <c r="V688" s="217"/>
      <c r="W688" s="217"/>
      <c r="X688" s="217"/>
      <c r="Y688" s="217"/>
      <c r="Z688" s="217"/>
      <c r="AA688" s="217"/>
      <c r="AB688" s="217"/>
      <c r="AC688" s="217"/>
    </row>
    <row r="689" spans="2:29">
      <c r="B689" s="216"/>
      <c r="C689" s="216"/>
      <c r="D689" s="216"/>
      <c r="E689" s="216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7"/>
      <c r="Q689" s="217"/>
      <c r="R689" s="217"/>
      <c r="S689" s="217"/>
      <c r="T689" s="217"/>
      <c r="U689" s="217"/>
      <c r="V689" s="217"/>
      <c r="W689" s="217"/>
      <c r="X689" s="217"/>
      <c r="Y689" s="217"/>
      <c r="Z689" s="217"/>
      <c r="AA689" s="217"/>
      <c r="AB689" s="217"/>
      <c r="AC689" s="217"/>
    </row>
    <row r="690" spans="2:29">
      <c r="B690" s="216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217"/>
      <c r="AB690" s="217"/>
      <c r="AC690" s="217"/>
    </row>
    <row r="691" spans="2:29">
      <c r="B691" s="216"/>
      <c r="C691" s="216"/>
      <c r="D691" s="216"/>
      <c r="E691" s="216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217"/>
      <c r="AB691" s="217"/>
      <c r="AC691" s="217"/>
    </row>
    <row r="692" spans="2:29">
      <c r="B692" s="216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</row>
    <row r="693" spans="2:29">
      <c r="B693" s="216"/>
      <c r="C693" s="216"/>
      <c r="D693" s="216"/>
      <c r="E693" s="216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</row>
    <row r="694" spans="2:29">
      <c r="B694" s="216"/>
      <c r="C694" s="216"/>
      <c r="D694" s="216"/>
      <c r="E694" s="216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</row>
    <row r="695" spans="2:29">
      <c r="B695" s="216"/>
      <c r="C695" s="216"/>
      <c r="D695" s="216"/>
      <c r="E695" s="216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</row>
    <row r="696" spans="2:29">
      <c r="B696" s="216"/>
      <c r="C696" s="216"/>
      <c r="D696" s="216"/>
      <c r="E696" s="216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</row>
    <row r="697" spans="2:29">
      <c r="B697" s="216"/>
      <c r="C697" s="216"/>
      <c r="D697" s="216"/>
      <c r="E697" s="216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17"/>
      <c r="AA697" s="217"/>
      <c r="AB697" s="217"/>
      <c r="AC697" s="217"/>
    </row>
    <row r="698" spans="2:29">
      <c r="B698" s="216"/>
      <c r="C698" s="216"/>
      <c r="D698" s="216"/>
      <c r="E698" s="216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  <c r="AA698" s="217"/>
      <c r="AB698" s="217"/>
      <c r="AC698" s="217"/>
    </row>
    <row r="699" spans="2:29">
      <c r="B699" s="216"/>
      <c r="C699" s="216"/>
      <c r="D699" s="216"/>
      <c r="E699" s="216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  <c r="AA699" s="217"/>
      <c r="AB699" s="217"/>
      <c r="AC699" s="217"/>
    </row>
    <row r="700" spans="2:29">
      <c r="B700" s="216"/>
      <c r="C700" s="216"/>
      <c r="D700" s="216"/>
      <c r="E700" s="216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17"/>
      <c r="AA700" s="217"/>
      <c r="AB700" s="217"/>
      <c r="AC700" s="217"/>
    </row>
    <row r="701" spans="2:29">
      <c r="B701" s="216"/>
      <c r="C701" s="216"/>
      <c r="D701" s="216"/>
      <c r="E701" s="216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  <c r="AA701" s="217"/>
      <c r="AB701" s="217"/>
      <c r="AC701" s="217"/>
    </row>
    <row r="702" spans="2:29">
      <c r="B702" s="216"/>
      <c r="C702" s="216"/>
      <c r="D702" s="216"/>
      <c r="E702" s="216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17"/>
      <c r="AA702" s="217"/>
      <c r="AB702" s="217"/>
      <c r="AC702" s="217"/>
    </row>
    <row r="703" spans="2:29">
      <c r="B703" s="216"/>
      <c r="C703" s="216"/>
      <c r="D703" s="216"/>
      <c r="E703" s="216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7"/>
      <c r="Q703" s="217"/>
      <c r="R703" s="217"/>
      <c r="S703" s="217"/>
      <c r="T703" s="217"/>
      <c r="U703" s="217"/>
      <c r="V703" s="217"/>
      <c r="W703" s="217"/>
      <c r="X703" s="217"/>
      <c r="Y703" s="217"/>
      <c r="Z703" s="217"/>
      <c r="AA703" s="217"/>
      <c r="AB703" s="217"/>
      <c r="AC703" s="217"/>
    </row>
    <row r="704" spans="2:29">
      <c r="B704" s="216"/>
      <c r="C704" s="216"/>
      <c r="D704" s="216"/>
      <c r="E704" s="216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7"/>
      <c r="Q704" s="217"/>
      <c r="R704" s="217"/>
      <c r="S704" s="217"/>
      <c r="T704" s="217"/>
      <c r="U704" s="217"/>
      <c r="V704" s="217"/>
      <c r="W704" s="217"/>
      <c r="X704" s="217"/>
      <c r="Y704" s="217"/>
      <c r="Z704" s="217"/>
      <c r="AA704" s="217"/>
      <c r="AB704" s="217"/>
      <c r="AC704" s="217"/>
    </row>
    <row r="705" spans="2:29">
      <c r="B705" s="216"/>
      <c r="C705" s="216"/>
      <c r="D705" s="216"/>
      <c r="E705" s="216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7"/>
      <c r="Q705" s="217"/>
      <c r="R705" s="217"/>
      <c r="S705" s="217"/>
      <c r="T705" s="217"/>
      <c r="U705" s="217"/>
      <c r="V705" s="217"/>
      <c r="W705" s="217"/>
      <c r="X705" s="217"/>
      <c r="Y705" s="217"/>
      <c r="Z705" s="217"/>
      <c r="AA705" s="217"/>
      <c r="AB705" s="217"/>
      <c r="AC705" s="217"/>
    </row>
    <row r="706" spans="2:29">
      <c r="B706" s="216"/>
      <c r="C706" s="216"/>
      <c r="D706" s="216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</row>
    <row r="707" spans="2:29">
      <c r="B707" s="216"/>
      <c r="C707" s="216"/>
      <c r="D707" s="216"/>
      <c r="E707" s="216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</row>
    <row r="708" spans="2:29">
      <c r="B708" s="216"/>
      <c r="C708" s="216"/>
      <c r="D708" s="216"/>
      <c r="E708" s="216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</row>
    <row r="709" spans="2:29">
      <c r="B709" s="216"/>
      <c r="C709" s="216"/>
      <c r="D709" s="216"/>
      <c r="E709" s="216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</row>
    <row r="710" spans="2:29">
      <c r="B710" s="216"/>
      <c r="C710" s="216"/>
      <c r="D710" s="216"/>
      <c r="E710" s="216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</row>
    <row r="711" spans="2:29">
      <c r="B711" s="216"/>
      <c r="C711" s="216"/>
      <c r="D711" s="216"/>
      <c r="E711" s="216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7"/>
      <c r="Q711" s="217"/>
      <c r="R711" s="217"/>
      <c r="S711" s="217"/>
      <c r="T711" s="217"/>
      <c r="U711" s="217"/>
      <c r="V711" s="217"/>
      <c r="W711" s="217"/>
      <c r="X711" s="217"/>
      <c r="Y711" s="217"/>
      <c r="Z711" s="217"/>
      <c r="AA711" s="217"/>
      <c r="AB711" s="217"/>
      <c r="AC711" s="217"/>
    </row>
    <row r="712" spans="2:29">
      <c r="B712" s="216"/>
      <c r="C712" s="216"/>
      <c r="D712" s="216"/>
      <c r="E712" s="216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7"/>
      <c r="Q712" s="217"/>
      <c r="R712" s="217"/>
      <c r="S712" s="217"/>
      <c r="T712" s="217"/>
      <c r="U712" s="217"/>
      <c r="V712" s="217"/>
      <c r="W712" s="217"/>
      <c r="X712" s="217"/>
      <c r="Y712" s="217"/>
      <c r="Z712" s="217"/>
      <c r="AA712" s="217"/>
      <c r="AB712" s="217"/>
      <c r="AC712" s="217"/>
    </row>
    <row r="713" spans="2:29">
      <c r="B713" s="216"/>
      <c r="C713" s="216"/>
      <c r="D713" s="216"/>
      <c r="E713" s="216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7"/>
      <c r="Q713" s="217"/>
      <c r="R713" s="217"/>
      <c r="S713" s="217"/>
      <c r="T713" s="217"/>
      <c r="U713" s="217"/>
      <c r="V713" s="217"/>
      <c r="W713" s="217"/>
      <c r="X713" s="217"/>
      <c r="Y713" s="217"/>
      <c r="Z713" s="217"/>
      <c r="AA713" s="217"/>
      <c r="AB713" s="217"/>
      <c r="AC713" s="217"/>
    </row>
    <row r="714" spans="2:29">
      <c r="B714" s="216"/>
      <c r="C714" s="216"/>
      <c r="D714" s="216"/>
      <c r="E714" s="216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217"/>
      <c r="AB714" s="217"/>
      <c r="AC714" s="217"/>
    </row>
    <row r="715" spans="2:29">
      <c r="B715" s="216"/>
      <c r="C715" s="216"/>
      <c r="D715" s="216"/>
      <c r="E715" s="216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217"/>
      <c r="AB715" s="217"/>
      <c r="AC715" s="217"/>
    </row>
    <row r="716" spans="2:29">
      <c r="B716" s="216"/>
      <c r="C716" s="216"/>
      <c r="D716" s="216"/>
      <c r="E716" s="216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7"/>
      <c r="Q716" s="217"/>
      <c r="R716" s="217"/>
      <c r="S716" s="217"/>
      <c r="T716" s="217"/>
      <c r="U716" s="217"/>
      <c r="V716" s="217"/>
      <c r="W716" s="217"/>
      <c r="X716" s="217"/>
      <c r="Y716" s="217"/>
      <c r="Z716" s="217"/>
      <c r="AA716" s="217"/>
      <c r="AB716" s="217"/>
      <c r="AC716" s="217"/>
    </row>
    <row r="717" spans="2:29">
      <c r="B717" s="216"/>
      <c r="C717" s="216"/>
      <c r="D717" s="216"/>
      <c r="E717" s="216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7"/>
      <c r="Q717" s="217"/>
      <c r="R717" s="217"/>
      <c r="S717" s="217"/>
      <c r="T717" s="217"/>
      <c r="U717" s="217"/>
      <c r="V717" s="217"/>
      <c r="W717" s="217"/>
      <c r="X717" s="217"/>
      <c r="Y717" s="217"/>
      <c r="Z717" s="217"/>
      <c r="AA717" s="217"/>
      <c r="AB717" s="217"/>
      <c r="AC717" s="217"/>
    </row>
    <row r="718" spans="2:29">
      <c r="B718" s="216"/>
      <c r="C718" s="216"/>
      <c r="D718" s="216"/>
      <c r="E718" s="216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17"/>
      <c r="AA718" s="217"/>
      <c r="AB718" s="217"/>
      <c r="AC718" s="217"/>
    </row>
    <row r="719" spans="2:29">
      <c r="B719" s="216"/>
      <c r="C719" s="216"/>
      <c r="D719" s="216"/>
      <c r="E719" s="216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7"/>
      <c r="Q719" s="217"/>
      <c r="R719" s="217"/>
      <c r="S719" s="217"/>
      <c r="T719" s="217"/>
      <c r="U719" s="217"/>
      <c r="V719" s="217"/>
      <c r="W719" s="217"/>
      <c r="X719" s="217"/>
      <c r="Y719" s="217"/>
      <c r="Z719" s="217"/>
      <c r="AA719" s="217"/>
      <c r="AB719" s="217"/>
      <c r="AC719" s="217"/>
    </row>
    <row r="720" spans="2:29">
      <c r="B720" s="216"/>
      <c r="C720" s="216"/>
      <c r="D720" s="216"/>
      <c r="E720" s="216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  <c r="AA720" s="217"/>
      <c r="AB720" s="217"/>
      <c r="AC720" s="217"/>
    </row>
    <row r="721" spans="2:29">
      <c r="B721" s="216"/>
      <c r="C721" s="216"/>
      <c r="D721" s="216"/>
      <c r="E721" s="216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7"/>
      <c r="Q721" s="217"/>
      <c r="R721" s="217"/>
      <c r="S721" s="217"/>
      <c r="T721" s="217"/>
      <c r="U721" s="217"/>
      <c r="V721" s="217"/>
      <c r="W721" s="217"/>
      <c r="X721" s="217"/>
      <c r="Y721" s="217"/>
      <c r="Z721" s="217"/>
      <c r="AA721" s="217"/>
      <c r="AB721" s="217"/>
      <c r="AC721" s="217"/>
    </row>
    <row r="722" spans="2:29">
      <c r="B722" s="216"/>
      <c r="C722" s="216"/>
      <c r="D722" s="216"/>
      <c r="E722" s="216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7"/>
      <c r="Q722" s="217"/>
      <c r="R722" s="217"/>
      <c r="S722" s="217"/>
      <c r="T722" s="217"/>
      <c r="U722" s="217"/>
      <c r="V722" s="217"/>
      <c r="W722" s="217"/>
      <c r="X722" s="217"/>
      <c r="Y722" s="217"/>
      <c r="Z722" s="217"/>
      <c r="AA722" s="217"/>
      <c r="AB722" s="217"/>
      <c r="AC722" s="217"/>
    </row>
    <row r="723" spans="2:29">
      <c r="B723" s="216"/>
      <c r="C723" s="216"/>
      <c r="D723" s="216"/>
      <c r="E723" s="216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7"/>
      <c r="Q723" s="217"/>
      <c r="R723" s="217"/>
      <c r="S723" s="217"/>
      <c r="T723" s="217"/>
      <c r="U723" s="217"/>
      <c r="V723" s="217"/>
      <c r="W723" s="217"/>
      <c r="X723" s="217"/>
      <c r="Y723" s="217"/>
      <c r="Z723" s="217"/>
      <c r="AA723" s="217"/>
      <c r="AB723" s="217"/>
      <c r="AC723" s="217"/>
    </row>
    <row r="724" spans="2:29">
      <c r="B724" s="216"/>
      <c r="C724" s="216"/>
      <c r="D724" s="216"/>
      <c r="E724" s="216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  <c r="AA724" s="217"/>
      <c r="AB724" s="217"/>
      <c r="AC724" s="217"/>
    </row>
    <row r="725" spans="2:29">
      <c r="B725" s="216"/>
      <c r="C725" s="216"/>
      <c r="D725" s="216"/>
      <c r="E725" s="216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7"/>
      <c r="Q725" s="217"/>
      <c r="R725" s="217"/>
      <c r="S725" s="217"/>
      <c r="T725" s="217"/>
      <c r="U725" s="217"/>
      <c r="V725" s="217"/>
      <c r="W725" s="217"/>
      <c r="X725" s="217"/>
      <c r="Y725" s="217"/>
      <c r="Z725" s="217"/>
      <c r="AA725" s="217"/>
      <c r="AB725" s="217"/>
      <c r="AC725" s="217"/>
    </row>
    <row r="726" spans="2:29">
      <c r="B726" s="216"/>
      <c r="C726" s="216"/>
      <c r="D726" s="216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7"/>
      <c r="Q726" s="217"/>
      <c r="R726" s="217"/>
      <c r="S726" s="217"/>
      <c r="T726" s="217"/>
      <c r="U726" s="217"/>
      <c r="V726" s="217"/>
      <c r="W726" s="217"/>
      <c r="X726" s="217"/>
      <c r="Y726" s="217"/>
      <c r="Z726" s="217"/>
      <c r="AA726" s="217"/>
      <c r="AB726" s="217"/>
      <c r="AC726" s="217"/>
    </row>
    <row r="727" spans="2:29">
      <c r="B727" s="216"/>
      <c r="C727" s="216"/>
      <c r="D727" s="216"/>
      <c r="E727" s="216"/>
      <c r="F727" s="216"/>
      <c r="G727" s="216"/>
      <c r="H727" s="216"/>
      <c r="I727" s="216"/>
      <c r="J727" s="216"/>
      <c r="K727" s="216"/>
      <c r="L727" s="216"/>
      <c r="M727" s="216"/>
      <c r="N727" s="216"/>
      <c r="O727" s="216"/>
      <c r="P727" s="217"/>
      <c r="Q727" s="217"/>
      <c r="R727" s="217"/>
      <c r="S727" s="217"/>
      <c r="T727" s="217"/>
      <c r="U727" s="217"/>
      <c r="V727" s="217"/>
      <c r="W727" s="217"/>
      <c r="X727" s="217"/>
      <c r="Y727" s="217"/>
      <c r="Z727" s="217"/>
      <c r="AA727" s="217"/>
      <c r="AB727" s="217"/>
      <c r="AC727" s="217"/>
    </row>
    <row r="728" spans="2:29">
      <c r="B728" s="216"/>
      <c r="C728" s="216"/>
      <c r="D728" s="216"/>
      <c r="E728" s="216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  <c r="AA728" s="217"/>
      <c r="AB728" s="217"/>
      <c r="AC728" s="217"/>
    </row>
    <row r="729" spans="2:29">
      <c r="B729" s="216"/>
      <c r="C729" s="216"/>
      <c r="D729" s="216"/>
      <c r="E729" s="216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7"/>
      <c r="Q729" s="217"/>
      <c r="R729" s="217"/>
      <c r="S729" s="217"/>
      <c r="T729" s="217"/>
      <c r="U729" s="217"/>
      <c r="V729" s="217"/>
      <c r="W729" s="217"/>
      <c r="X729" s="217"/>
      <c r="Y729" s="217"/>
      <c r="Z729" s="217"/>
      <c r="AA729" s="217"/>
      <c r="AB729" s="217"/>
      <c r="AC729" s="217"/>
    </row>
    <row r="730" spans="2:29">
      <c r="B730" s="216"/>
      <c r="C730" s="216"/>
      <c r="D730" s="216"/>
      <c r="E730" s="216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7"/>
      <c r="Q730" s="217"/>
      <c r="R730" s="217"/>
      <c r="S730" s="217"/>
      <c r="T730" s="217"/>
      <c r="U730" s="217"/>
      <c r="V730" s="217"/>
      <c r="W730" s="217"/>
      <c r="X730" s="217"/>
      <c r="Y730" s="217"/>
      <c r="Z730" s="217"/>
      <c r="AA730" s="217"/>
      <c r="AB730" s="217"/>
      <c r="AC730" s="217"/>
    </row>
    <row r="731" spans="2:29">
      <c r="B731" s="216"/>
      <c r="C731" s="216"/>
      <c r="D731" s="216"/>
      <c r="E731" s="216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7"/>
      <c r="Q731" s="217"/>
      <c r="R731" s="217"/>
      <c r="S731" s="217"/>
      <c r="T731" s="217"/>
      <c r="U731" s="217"/>
      <c r="V731" s="217"/>
      <c r="W731" s="217"/>
      <c r="X731" s="217"/>
      <c r="Y731" s="217"/>
      <c r="Z731" s="217"/>
      <c r="AA731" s="217"/>
      <c r="AB731" s="217"/>
      <c r="AC731" s="217"/>
    </row>
    <row r="732" spans="2:29">
      <c r="B732" s="216"/>
      <c r="C732" s="216"/>
      <c r="D732" s="216"/>
      <c r="E732" s="216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  <c r="AA732" s="217"/>
      <c r="AB732" s="217"/>
      <c r="AC732" s="217"/>
    </row>
    <row r="733" spans="2:29">
      <c r="B733" s="216"/>
      <c r="C733" s="216"/>
      <c r="D733" s="216"/>
      <c r="E733" s="216"/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7"/>
      <c r="Q733" s="217"/>
      <c r="R733" s="217"/>
      <c r="S733" s="217"/>
      <c r="T733" s="217"/>
      <c r="U733" s="217"/>
      <c r="V733" s="217"/>
      <c r="W733" s="217"/>
      <c r="X733" s="217"/>
      <c r="Y733" s="217"/>
      <c r="Z733" s="217"/>
      <c r="AA733" s="217"/>
      <c r="AB733" s="217"/>
      <c r="AC733" s="217"/>
    </row>
    <row r="734" spans="2:29">
      <c r="B734" s="216"/>
      <c r="C734" s="216"/>
      <c r="D734" s="216"/>
      <c r="E734" s="216"/>
      <c r="F734" s="216"/>
      <c r="G734" s="216"/>
      <c r="H734" s="216"/>
      <c r="I734" s="216"/>
      <c r="J734" s="216"/>
      <c r="K734" s="216"/>
      <c r="L734" s="216"/>
      <c r="M734" s="216"/>
      <c r="N734" s="216"/>
      <c r="O734" s="216"/>
      <c r="P734" s="217"/>
      <c r="Q734" s="217"/>
      <c r="R734" s="217"/>
      <c r="S734" s="217"/>
      <c r="T734" s="217"/>
      <c r="U734" s="217"/>
      <c r="V734" s="217"/>
      <c r="W734" s="217"/>
      <c r="X734" s="217"/>
      <c r="Y734" s="217"/>
      <c r="Z734" s="217"/>
      <c r="AA734" s="217"/>
      <c r="AB734" s="217"/>
      <c r="AC734" s="217"/>
    </row>
    <row r="735" spans="2:29">
      <c r="B735" s="216"/>
      <c r="C735" s="216"/>
      <c r="D735" s="216"/>
      <c r="E735" s="216"/>
      <c r="F735" s="216"/>
      <c r="G735" s="216"/>
      <c r="H735" s="216"/>
      <c r="I735" s="216"/>
      <c r="J735" s="216"/>
      <c r="K735" s="216"/>
      <c r="L735" s="216"/>
      <c r="M735" s="216"/>
      <c r="N735" s="216"/>
      <c r="O735" s="216"/>
      <c r="P735" s="217"/>
      <c r="Q735" s="217"/>
      <c r="R735" s="217"/>
      <c r="S735" s="217"/>
      <c r="T735" s="217"/>
      <c r="U735" s="217"/>
      <c r="V735" s="217"/>
      <c r="W735" s="217"/>
      <c r="X735" s="217"/>
      <c r="Y735" s="217"/>
      <c r="Z735" s="217"/>
      <c r="AA735" s="217"/>
      <c r="AB735" s="217"/>
      <c r="AC735" s="217"/>
    </row>
    <row r="736" spans="2:29">
      <c r="B736" s="216"/>
      <c r="C736" s="216"/>
      <c r="D736" s="216"/>
      <c r="E736" s="216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7"/>
      <c r="Q736" s="217"/>
      <c r="R736" s="217"/>
      <c r="S736" s="217"/>
      <c r="T736" s="217"/>
      <c r="U736" s="217"/>
      <c r="V736" s="217"/>
      <c r="W736" s="217"/>
      <c r="X736" s="217"/>
      <c r="Y736" s="217"/>
      <c r="Z736" s="217"/>
      <c r="AA736" s="217"/>
      <c r="AB736" s="217"/>
      <c r="AC736" s="217"/>
    </row>
    <row r="737" spans="2:29">
      <c r="B737" s="216"/>
      <c r="C737" s="216"/>
      <c r="D737" s="216"/>
      <c r="E737" s="216"/>
      <c r="F737" s="216"/>
      <c r="G737" s="216"/>
      <c r="H737" s="216"/>
      <c r="I737" s="216"/>
      <c r="J737" s="216"/>
      <c r="K737" s="216"/>
      <c r="L737" s="216"/>
      <c r="M737" s="216"/>
      <c r="N737" s="216"/>
      <c r="O737" s="216"/>
      <c r="P737" s="217"/>
      <c r="Q737" s="217"/>
      <c r="R737" s="217"/>
      <c r="S737" s="217"/>
      <c r="T737" s="217"/>
      <c r="U737" s="217"/>
      <c r="V737" s="217"/>
      <c r="W737" s="217"/>
      <c r="X737" s="217"/>
      <c r="Y737" s="217"/>
      <c r="Z737" s="217"/>
      <c r="AA737" s="217"/>
      <c r="AB737" s="217"/>
      <c r="AC737" s="217"/>
    </row>
    <row r="738" spans="2:29">
      <c r="B738" s="216"/>
      <c r="C738" s="216"/>
      <c r="D738" s="216"/>
      <c r="E738" s="216"/>
      <c r="F738" s="216"/>
      <c r="G738" s="216"/>
      <c r="H738" s="216"/>
      <c r="I738" s="216"/>
      <c r="J738" s="216"/>
      <c r="K738" s="216"/>
      <c r="L738" s="216"/>
      <c r="M738" s="216"/>
      <c r="N738" s="216"/>
      <c r="O738" s="216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217"/>
      <c r="AB738" s="217"/>
      <c r="AC738" s="217"/>
    </row>
    <row r="739" spans="2:29">
      <c r="B739" s="216"/>
      <c r="C739" s="216"/>
      <c r="D739" s="216"/>
      <c r="E739" s="216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217"/>
      <c r="AB739" s="217"/>
      <c r="AC739" s="217"/>
    </row>
    <row r="740" spans="2:29">
      <c r="B740" s="216"/>
      <c r="C740" s="216"/>
      <c r="D740" s="216"/>
      <c r="E740" s="216"/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7"/>
      <c r="Q740" s="217"/>
      <c r="R740" s="217"/>
      <c r="S740" s="217"/>
      <c r="T740" s="217"/>
      <c r="U740" s="217"/>
      <c r="V740" s="217"/>
      <c r="W740" s="217"/>
      <c r="X740" s="217"/>
      <c r="Y740" s="217"/>
      <c r="Z740" s="217"/>
      <c r="AA740" s="217"/>
      <c r="AB740" s="217"/>
      <c r="AC740" s="217"/>
    </row>
    <row r="741" spans="2:29">
      <c r="B741" s="216"/>
      <c r="C741" s="216"/>
      <c r="D741" s="216"/>
      <c r="E741" s="216"/>
      <c r="F741" s="216"/>
      <c r="G741" s="216"/>
      <c r="H741" s="216"/>
      <c r="I741" s="216"/>
      <c r="J741" s="216"/>
      <c r="K741" s="216"/>
      <c r="L741" s="216"/>
      <c r="M741" s="216"/>
      <c r="N741" s="216"/>
      <c r="O741" s="216"/>
      <c r="P741" s="217"/>
      <c r="Q741" s="217"/>
      <c r="R741" s="217"/>
      <c r="S741" s="217"/>
      <c r="T741" s="217"/>
      <c r="U741" s="217"/>
      <c r="V741" s="217"/>
      <c r="W741" s="217"/>
      <c r="X741" s="217"/>
      <c r="Y741" s="217"/>
      <c r="Z741" s="217"/>
      <c r="AA741" s="217"/>
      <c r="AB741" s="217"/>
      <c r="AC741" s="217"/>
    </row>
    <row r="742" spans="2:29">
      <c r="B742" s="216"/>
      <c r="C742" s="216"/>
      <c r="D742" s="216"/>
      <c r="E742" s="216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7"/>
      <c r="Q742" s="217"/>
      <c r="R742" s="217"/>
      <c r="S742" s="217"/>
      <c r="T742" s="217"/>
      <c r="U742" s="217"/>
      <c r="V742" s="217"/>
      <c r="W742" s="217"/>
      <c r="X742" s="217"/>
      <c r="Y742" s="217"/>
      <c r="Z742" s="217"/>
      <c r="AA742" s="217"/>
      <c r="AB742" s="217"/>
      <c r="AC742" s="217"/>
    </row>
    <row r="743" spans="2:29">
      <c r="B743" s="216"/>
      <c r="C743" s="216"/>
      <c r="D743" s="216"/>
      <c r="E743" s="216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7"/>
      <c r="Q743" s="217"/>
      <c r="R743" s="217"/>
      <c r="S743" s="217"/>
      <c r="T743" s="217"/>
      <c r="U743" s="217"/>
      <c r="V743" s="217"/>
      <c r="W743" s="217"/>
      <c r="X743" s="217"/>
      <c r="Y743" s="217"/>
      <c r="Z743" s="217"/>
      <c r="AA743" s="217"/>
      <c r="AB743" s="217"/>
      <c r="AC743" s="217"/>
    </row>
    <row r="744" spans="2:29">
      <c r="B744" s="216"/>
      <c r="C744" s="216"/>
      <c r="D744" s="216"/>
      <c r="E744" s="216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7"/>
      <c r="Q744" s="217"/>
      <c r="R744" s="217"/>
      <c r="S744" s="217"/>
      <c r="T744" s="217"/>
      <c r="U744" s="217"/>
      <c r="V744" s="217"/>
      <c r="W744" s="217"/>
      <c r="X744" s="217"/>
      <c r="Y744" s="217"/>
      <c r="Z744" s="217"/>
      <c r="AA744" s="217"/>
      <c r="AB744" s="217"/>
      <c r="AC744" s="217"/>
    </row>
    <row r="745" spans="2:29">
      <c r="B745" s="216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7"/>
      <c r="Q745" s="217"/>
      <c r="R745" s="217"/>
      <c r="S745" s="217"/>
      <c r="T745" s="217"/>
      <c r="U745" s="217"/>
      <c r="V745" s="217"/>
      <c r="W745" s="217"/>
      <c r="X745" s="217"/>
      <c r="Y745" s="217"/>
      <c r="Z745" s="217"/>
      <c r="AA745" s="217"/>
      <c r="AB745" s="217"/>
      <c r="AC745" s="217"/>
    </row>
    <row r="746" spans="2:29">
      <c r="B746" s="216"/>
      <c r="C746" s="216"/>
      <c r="D746" s="216"/>
      <c r="E746" s="216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7"/>
      <c r="Q746" s="217"/>
      <c r="R746" s="217"/>
      <c r="S746" s="217"/>
      <c r="T746" s="217"/>
      <c r="U746" s="217"/>
      <c r="V746" s="217"/>
      <c r="W746" s="217"/>
      <c r="X746" s="217"/>
      <c r="Y746" s="217"/>
      <c r="Z746" s="217"/>
      <c r="AA746" s="217"/>
      <c r="AB746" s="217"/>
      <c r="AC746" s="217"/>
    </row>
    <row r="747" spans="2:29">
      <c r="B747" s="216"/>
      <c r="C747" s="216"/>
      <c r="D747" s="216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7"/>
      <c r="Q747" s="217"/>
      <c r="R747" s="217"/>
      <c r="S747" s="217"/>
      <c r="T747" s="217"/>
      <c r="U747" s="217"/>
      <c r="V747" s="217"/>
      <c r="W747" s="217"/>
      <c r="X747" s="217"/>
      <c r="Y747" s="217"/>
      <c r="Z747" s="217"/>
      <c r="AA747" s="217"/>
      <c r="AB747" s="217"/>
      <c r="AC747" s="217"/>
    </row>
    <row r="748" spans="2:29">
      <c r="B748" s="216"/>
      <c r="C748" s="216"/>
      <c r="D748" s="216"/>
      <c r="E748" s="216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7"/>
      <c r="Q748" s="217"/>
      <c r="R748" s="217"/>
      <c r="S748" s="217"/>
      <c r="T748" s="217"/>
      <c r="U748" s="217"/>
      <c r="V748" s="217"/>
      <c r="W748" s="217"/>
      <c r="X748" s="217"/>
      <c r="Y748" s="217"/>
      <c r="Z748" s="217"/>
      <c r="AA748" s="217"/>
      <c r="AB748" s="217"/>
      <c r="AC748" s="217"/>
    </row>
    <row r="749" spans="2:29">
      <c r="B749" s="216"/>
      <c r="C749" s="216"/>
      <c r="D749" s="216"/>
      <c r="E749" s="216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7"/>
      <c r="Q749" s="217"/>
      <c r="R749" s="217"/>
      <c r="S749" s="217"/>
      <c r="T749" s="217"/>
      <c r="U749" s="217"/>
      <c r="V749" s="217"/>
      <c r="W749" s="217"/>
      <c r="X749" s="217"/>
      <c r="Y749" s="217"/>
      <c r="Z749" s="217"/>
      <c r="AA749" s="217"/>
      <c r="AB749" s="217"/>
      <c r="AC749" s="217"/>
    </row>
    <row r="750" spans="2:29">
      <c r="B750" s="216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7"/>
      <c r="Q750" s="217"/>
      <c r="R750" s="217"/>
      <c r="S750" s="217"/>
      <c r="T750" s="217"/>
      <c r="U750" s="217"/>
      <c r="V750" s="217"/>
      <c r="W750" s="217"/>
      <c r="X750" s="217"/>
      <c r="Y750" s="217"/>
      <c r="Z750" s="217"/>
      <c r="AA750" s="217"/>
      <c r="AB750" s="217"/>
      <c r="AC750" s="217"/>
    </row>
    <row r="751" spans="2:29">
      <c r="B751" s="216"/>
      <c r="C751" s="216"/>
      <c r="D751" s="216"/>
      <c r="E751" s="216"/>
      <c r="F751" s="216"/>
      <c r="G751" s="216"/>
      <c r="H751" s="216"/>
      <c r="I751" s="216"/>
      <c r="J751" s="216"/>
      <c r="K751" s="216"/>
      <c r="L751" s="216"/>
      <c r="M751" s="216"/>
      <c r="N751" s="216"/>
      <c r="O751" s="216"/>
      <c r="P751" s="217"/>
      <c r="Q751" s="217"/>
      <c r="R751" s="217"/>
      <c r="S751" s="217"/>
      <c r="T751" s="217"/>
      <c r="U751" s="217"/>
      <c r="V751" s="217"/>
      <c r="W751" s="217"/>
      <c r="X751" s="217"/>
      <c r="Y751" s="217"/>
      <c r="Z751" s="217"/>
      <c r="AA751" s="217"/>
      <c r="AB751" s="217"/>
      <c r="AC751" s="217"/>
    </row>
    <row r="752" spans="2:29">
      <c r="B752" s="216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7"/>
      <c r="Q752" s="217"/>
      <c r="R752" s="217"/>
      <c r="S752" s="217"/>
      <c r="T752" s="217"/>
      <c r="U752" s="217"/>
      <c r="V752" s="217"/>
      <c r="W752" s="217"/>
      <c r="X752" s="217"/>
      <c r="Y752" s="217"/>
      <c r="Z752" s="217"/>
      <c r="AA752" s="217"/>
      <c r="AB752" s="217"/>
      <c r="AC752" s="217"/>
    </row>
    <row r="753" spans="2:29">
      <c r="B753" s="216"/>
      <c r="C753" s="216"/>
      <c r="D753" s="216"/>
      <c r="E753" s="216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7"/>
      <c r="Q753" s="217"/>
      <c r="R753" s="217"/>
      <c r="S753" s="217"/>
      <c r="T753" s="217"/>
      <c r="U753" s="217"/>
      <c r="V753" s="217"/>
      <c r="W753" s="217"/>
      <c r="X753" s="217"/>
      <c r="Y753" s="217"/>
      <c r="Z753" s="217"/>
      <c r="AA753" s="217"/>
      <c r="AB753" s="217"/>
      <c r="AC753" s="217"/>
    </row>
    <row r="754" spans="2:29">
      <c r="B754" s="216"/>
      <c r="C754" s="216"/>
      <c r="D754" s="216"/>
      <c r="E754" s="216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7"/>
      <c r="Q754" s="217"/>
      <c r="R754" s="217"/>
      <c r="S754" s="217"/>
      <c r="T754" s="217"/>
      <c r="U754" s="217"/>
      <c r="V754" s="217"/>
      <c r="W754" s="217"/>
      <c r="X754" s="217"/>
      <c r="Y754" s="217"/>
      <c r="Z754" s="217"/>
      <c r="AA754" s="217"/>
      <c r="AB754" s="217"/>
      <c r="AC754" s="217"/>
    </row>
    <row r="755" spans="2:29">
      <c r="B755" s="216"/>
      <c r="C755" s="216"/>
      <c r="D755" s="216"/>
      <c r="E755" s="216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7"/>
      <c r="Q755" s="217"/>
      <c r="R755" s="217"/>
      <c r="S755" s="217"/>
      <c r="T755" s="217"/>
      <c r="U755" s="217"/>
      <c r="V755" s="217"/>
      <c r="W755" s="217"/>
      <c r="X755" s="217"/>
      <c r="Y755" s="217"/>
      <c r="Z755" s="217"/>
      <c r="AA755" s="217"/>
      <c r="AB755" s="217"/>
      <c r="AC755" s="217"/>
    </row>
    <row r="756" spans="2:29">
      <c r="B756" s="216"/>
      <c r="C756" s="216"/>
      <c r="D756" s="216"/>
      <c r="E756" s="216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7"/>
      <c r="Q756" s="217"/>
      <c r="R756" s="217"/>
      <c r="S756" s="217"/>
      <c r="T756" s="217"/>
      <c r="U756" s="217"/>
      <c r="V756" s="217"/>
      <c r="W756" s="217"/>
      <c r="X756" s="217"/>
      <c r="Y756" s="217"/>
      <c r="Z756" s="217"/>
      <c r="AA756" s="217"/>
      <c r="AB756" s="217"/>
      <c r="AC756" s="217"/>
    </row>
    <row r="757" spans="2:29">
      <c r="B757" s="216"/>
      <c r="C757" s="216"/>
      <c r="D757" s="216"/>
      <c r="E757" s="216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7"/>
      <c r="Q757" s="217"/>
      <c r="R757" s="217"/>
      <c r="S757" s="217"/>
      <c r="T757" s="217"/>
      <c r="U757" s="217"/>
      <c r="V757" s="217"/>
      <c r="W757" s="217"/>
      <c r="X757" s="217"/>
      <c r="Y757" s="217"/>
      <c r="Z757" s="217"/>
      <c r="AA757" s="217"/>
      <c r="AB757" s="217"/>
      <c r="AC757" s="217"/>
    </row>
    <row r="758" spans="2:29">
      <c r="B758" s="216"/>
      <c r="C758" s="216"/>
      <c r="D758" s="216"/>
      <c r="E758" s="216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  <c r="AA758" s="217"/>
      <c r="AB758" s="217"/>
      <c r="AC758" s="217"/>
    </row>
    <row r="759" spans="2:29">
      <c r="B759" s="216"/>
      <c r="C759" s="216"/>
      <c r="D759" s="216"/>
      <c r="E759" s="216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7"/>
      <c r="Q759" s="217"/>
      <c r="R759" s="217"/>
      <c r="S759" s="217"/>
      <c r="T759" s="217"/>
      <c r="U759" s="217"/>
      <c r="V759" s="217"/>
      <c r="W759" s="217"/>
      <c r="X759" s="217"/>
      <c r="Y759" s="217"/>
      <c r="Z759" s="217"/>
      <c r="AA759" s="217"/>
      <c r="AB759" s="217"/>
      <c r="AC759" s="217"/>
    </row>
    <row r="760" spans="2:29">
      <c r="B760" s="216"/>
      <c r="C760" s="216"/>
      <c r="D760" s="216"/>
      <c r="E760" s="216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7"/>
      <c r="Q760" s="217"/>
      <c r="R760" s="217"/>
      <c r="S760" s="217"/>
      <c r="T760" s="217"/>
      <c r="U760" s="217"/>
      <c r="V760" s="217"/>
      <c r="W760" s="217"/>
      <c r="X760" s="217"/>
      <c r="Y760" s="217"/>
      <c r="Z760" s="217"/>
      <c r="AA760" s="217"/>
      <c r="AB760" s="217"/>
      <c r="AC760" s="217"/>
    </row>
    <row r="761" spans="2:29">
      <c r="B761" s="216"/>
      <c r="C761" s="216"/>
      <c r="D761" s="216"/>
      <c r="E761" s="216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7"/>
      <c r="Q761" s="217"/>
      <c r="R761" s="217"/>
      <c r="S761" s="217"/>
      <c r="T761" s="217"/>
      <c r="U761" s="217"/>
      <c r="V761" s="217"/>
      <c r="W761" s="217"/>
      <c r="X761" s="217"/>
      <c r="Y761" s="217"/>
      <c r="Z761" s="217"/>
      <c r="AA761" s="217"/>
      <c r="AB761" s="217"/>
      <c r="AC761" s="217"/>
    </row>
    <row r="762" spans="2:29">
      <c r="B762" s="216"/>
      <c r="C762" s="216"/>
      <c r="D762" s="216"/>
      <c r="E762" s="216"/>
      <c r="F762" s="216"/>
      <c r="G762" s="216"/>
      <c r="H762" s="216"/>
      <c r="I762" s="216"/>
      <c r="J762" s="216"/>
      <c r="K762" s="216"/>
      <c r="L762" s="216"/>
      <c r="M762" s="216"/>
      <c r="N762" s="216"/>
      <c r="O762" s="216"/>
      <c r="P762" s="217"/>
      <c r="Q762" s="217"/>
      <c r="R762" s="217"/>
      <c r="S762" s="217"/>
      <c r="T762" s="217"/>
      <c r="U762" s="217"/>
      <c r="V762" s="217"/>
      <c r="W762" s="217"/>
      <c r="X762" s="217"/>
      <c r="Y762" s="217"/>
      <c r="Z762" s="217"/>
      <c r="AA762" s="217"/>
      <c r="AB762" s="217"/>
      <c r="AC762" s="217"/>
    </row>
    <row r="763" spans="2:29">
      <c r="B763" s="216"/>
      <c r="C763" s="216"/>
      <c r="D763" s="216"/>
      <c r="E763" s="216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7"/>
      <c r="Q763" s="217"/>
      <c r="R763" s="217"/>
      <c r="S763" s="217"/>
      <c r="T763" s="217"/>
      <c r="U763" s="217"/>
      <c r="V763" s="217"/>
      <c r="W763" s="217"/>
      <c r="X763" s="217"/>
      <c r="Y763" s="217"/>
      <c r="Z763" s="217"/>
      <c r="AA763" s="217"/>
      <c r="AB763" s="217"/>
      <c r="AC763" s="217"/>
    </row>
    <row r="764" spans="2:29">
      <c r="B764" s="216"/>
      <c r="C764" s="216"/>
      <c r="D764" s="216"/>
      <c r="E764" s="216"/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7"/>
      <c r="Q764" s="217"/>
      <c r="R764" s="217"/>
      <c r="S764" s="217"/>
      <c r="T764" s="217"/>
      <c r="U764" s="217"/>
      <c r="V764" s="217"/>
      <c r="W764" s="217"/>
      <c r="X764" s="217"/>
      <c r="Y764" s="217"/>
      <c r="Z764" s="217"/>
      <c r="AA764" s="217"/>
      <c r="AB764" s="217"/>
      <c r="AC764" s="217"/>
    </row>
    <row r="765" spans="2:29">
      <c r="B765" s="216"/>
      <c r="C765" s="216"/>
      <c r="D765" s="216"/>
      <c r="E765" s="216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7"/>
      <c r="Q765" s="217"/>
      <c r="R765" s="217"/>
      <c r="S765" s="217"/>
      <c r="T765" s="217"/>
      <c r="U765" s="217"/>
      <c r="V765" s="217"/>
      <c r="W765" s="217"/>
      <c r="X765" s="217"/>
      <c r="Y765" s="217"/>
      <c r="Z765" s="217"/>
      <c r="AA765" s="217"/>
      <c r="AB765" s="217"/>
      <c r="AC765" s="217"/>
    </row>
    <row r="766" spans="2:29">
      <c r="B766" s="216"/>
      <c r="C766" s="216"/>
      <c r="D766" s="216"/>
      <c r="E766" s="216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7"/>
      <c r="Q766" s="217"/>
      <c r="R766" s="217"/>
      <c r="S766" s="217"/>
      <c r="T766" s="217"/>
      <c r="U766" s="217"/>
      <c r="V766" s="217"/>
      <c r="W766" s="217"/>
      <c r="X766" s="217"/>
      <c r="Y766" s="217"/>
      <c r="Z766" s="217"/>
      <c r="AA766" s="217"/>
      <c r="AB766" s="217"/>
      <c r="AC766" s="217"/>
    </row>
    <row r="767" spans="2:29">
      <c r="B767" s="216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7"/>
      <c r="Q767" s="217"/>
      <c r="R767" s="217"/>
      <c r="S767" s="217"/>
      <c r="T767" s="217"/>
      <c r="U767" s="217"/>
      <c r="V767" s="217"/>
      <c r="W767" s="217"/>
      <c r="X767" s="217"/>
      <c r="Y767" s="217"/>
      <c r="Z767" s="217"/>
      <c r="AA767" s="217"/>
      <c r="AB767" s="217"/>
      <c r="AC767" s="217"/>
    </row>
    <row r="768" spans="2:29">
      <c r="B768" s="216"/>
      <c r="C768" s="216"/>
      <c r="D768" s="216"/>
      <c r="E768" s="216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7"/>
      <c r="Q768" s="217"/>
      <c r="R768" s="217"/>
      <c r="S768" s="217"/>
      <c r="T768" s="217"/>
      <c r="U768" s="217"/>
      <c r="V768" s="217"/>
      <c r="W768" s="217"/>
      <c r="X768" s="217"/>
      <c r="Y768" s="217"/>
      <c r="Z768" s="217"/>
      <c r="AA768" s="217"/>
      <c r="AB768" s="217"/>
      <c r="AC768" s="217"/>
    </row>
    <row r="769" spans="2:29">
      <c r="B769" s="216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7"/>
      <c r="Q769" s="217"/>
      <c r="R769" s="217"/>
      <c r="S769" s="217"/>
      <c r="T769" s="217"/>
      <c r="U769" s="217"/>
      <c r="V769" s="217"/>
      <c r="W769" s="217"/>
      <c r="X769" s="217"/>
      <c r="Y769" s="217"/>
      <c r="Z769" s="217"/>
      <c r="AA769" s="217"/>
      <c r="AB769" s="217"/>
      <c r="AC769" s="217"/>
    </row>
    <row r="770" spans="2:29">
      <c r="B770" s="216"/>
      <c r="C770" s="216"/>
      <c r="D770" s="216"/>
      <c r="E770" s="216"/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7"/>
      <c r="Q770" s="217"/>
      <c r="R770" s="217"/>
      <c r="S770" s="217"/>
      <c r="T770" s="217"/>
      <c r="U770" s="217"/>
      <c r="V770" s="217"/>
      <c r="W770" s="217"/>
      <c r="X770" s="217"/>
      <c r="Y770" s="217"/>
      <c r="Z770" s="217"/>
      <c r="AA770" s="217"/>
      <c r="AB770" s="217"/>
      <c r="AC770" s="217"/>
    </row>
    <row r="771" spans="2:29">
      <c r="B771" s="216"/>
      <c r="C771" s="216"/>
      <c r="D771" s="216"/>
      <c r="E771" s="216"/>
      <c r="F771" s="216"/>
      <c r="G771" s="216"/>
      <c r="H771" s="216"/>
      <c r="I771" s="216"/>
      <c r="J771" s="216"/>
      <c r="K771" s="216"/>
      <c r="L771" s="216"/>
      <c r="M771" s="216"/>
      <c r="N771" s="216"/>
      <c r="O771" s="216"/>
      <c r="P771" s="217"/>
      <c r="Q771" s="217"/>
      <c r="R771" s="217"/>
      <c r="S771" s="217"/>
      <c r="T771" s="217"/>
      <c r="U771" s="217"/>
      <c r="V771" s="217"/>
      <c r="W771" s="217"/>
      <c r="X771" s="217"/>
      <c r="Y771" s="217"/>
      <c r="Z771" s="217"/>
      <c r="AA771" s="217"/>
      <c r="AB771" s="217"/>
      <c r="AC771" s="217"/>
    </row>
    <row r="772" spans="2:29">
      <c r="B772" s="216"/>
      <c r="C772" s="216"/>
      <c r="D772" s="216"/>
      <c r="E772" s="216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7"/>
      <c r="Q772" s="217"/>
      <c r="R772" s="217"/>
      <c r="S772" s="217"/>
      <c r="T772" s="217"/>
      <c r="U772" s="217"/>
      <c r="V772" s="217"/>
      <c r="W772" s="217"/>
      <c r="X772" s="217"/>
      <c r="Y772" s="217"/>
      <c r="Z772" s="217"/>
      <c r="AA772" s="217"/>
      <c r="AB772" s="217"/>
      <c r="AC772" s="217"/>
    </row>
    <row r="773" spans="2:29">
      <c r="B773" s="216"/>
      <c r="C773" s="216"/>
      <c r="D773" s="216"/>
      <c r="E773" s="216"/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7"/>
      <c r="Q773" s="217"/>
      <c r="R773" s="217"/>
      <c r="S773" s="217"/>
      <c r="T773" s="217"/>
      <c r="U773" s="217"/>
      <c r="V773" s="217"/>
      <c r="W773" s="217"/>
      <c r="X773" s="217"/>
      <c r="Y773" s="217"/>
      <c r="Z773" s="217"/>
      <c r="AA773" s="217"/>
      <c r="AB773" s="217"/>
      <c r="AC773" s="217"/>
    </row>
    <row r="774" spans="2:29">
      <c r="B774" s="216"/>
      <c r="C774" s="216"/>
      <c r="D774" s="216"/>
      <c r="E774" s="216"/>
      <c r="F774" s="216"/>
      <c r="G774" s="216"/>
      <c r="H774" s="216"/>
      <c r="I774" s="216"/>
      <c r="J774" s="216"/>
      <c r="K774" s="216"/>
      <c r="L774" s="216"/>
      <c r="M774" s="216"/>
      <c r="N774" s="216"/>
      <c r="O774" s="216"/>
      <c r="P774" s="217"/>
      <c r="Q774" s="217"/>
      <c r="R774" s="217"/>
      <c r="S774" s="217"/>
      <c r="T774" s="217"/>
      <c r="U774" s="217"/>
      <c r="V774" s="217"/>
      <c r="W774" s="217"/>
      <c r="X774" s="217"/>
      <c r="Y774" s="217"/>
      <c r="Z774" s="217"/>
      <c r="AA774" s="217"/>
      <c r="AB774" s="217"/>
      <c r="AC774" s="217"/>
    </row>
    <row r="775" spans="2:29">
      <c r="B775" s="216"/>
      <c r="C775" s="216"/>
      <c r="D775" s="216"/>
      <c r="E775" s="216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7"/>
      <c r="Q775" s="217"/>
      <c r="R775" s="217"/>
      <c r="S775" s="217"/>
      <c r="T775" s="217"/>
      <c r="U775" s="217"/>
      <c r="V775" s="217"/>
      <c r="W775" s="217"/>
      <c r="X775" s="217"/>
      <c r="Y775" s="217"/>
      <c r="Z775" s="217"/>
      <c r="AA775" s="217"/>
      <c r="AB775" s="217"/>
      <c r="AC775" s="217"/>
    </row>
    <row r="776" spans="2:29">
      <c r="B776" s="216"/>
      <c r="C776" s="216"/>
      <c r="D776" s="216"/>
      <c r="E776" s="216"/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7"/>
      <c r="Q776" s="217"/>
      <c r="R776" s="217"/>
      <c r="S776" s="217"/>
      <c r="T776" s="217"/>
      <c r="U776" s="217"/>
      <c r="V776" s="217"/>
      <c r="W776" s="217"/>
      <c r="X776" s="217"/>
      <c r="Y776" s="217"/>
      <c r="Z776" s="217"/>
      <c r="AA776" s="217"/>
      <c r="AB776" s="217"/>
      <c r="AC776" s="217"/>
    </row>
    <row r="777" spans="2:29">
      <c r="B777" s="216"/>
      <c r="C777" s="216"/>
      <c r="D777" s="216"/>
      <c r="E777" s="216"/>
      <c r="F777" s="216"/>
      <c r="G777" s="216"/>
      <c r="H777" s="216"/>
      <c r="I777" s="216"/>
      <c r="J777" s="216"/>
      <c r="K777" s="216"/>
      <c r="L777" s="216"/>
      <c r="M777" s="216"/>
      <c r="N777" s="216"/>
      <c r="O777" s="216"/>
      <c r="P777" s="217"/>
      <c r="Q777" s="217"/>
      <c r="R777" s="217"/>
      <c r="S777" s="217"/>
      <c r="T777" s="217"/>
      <c r="U777" s="217"/>
      <c r="V777" s="217"/>
      <c r="W777" s="217"/>
      <c r="X777" s="217"/>
      <c r="Y777" s="217"/>
      <c r="Z777" s="217"/>
      <c r="AA777" s="217"/>
      <c r="AB777" s="217"/>
      <c r="AC777" s="217"/>
    </row>
    <row r="778" spans="2:29">
      <c r="B778" s="216"/>
      <c r="C778" s="216"/>
      <c r="D778" s="216"/>
      <c r="E778" s="216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7"/>
      <c r="Q778" s="217"/>
      <c r="R778" s="217"/>
      <c r="S778" s="217"/>
      <c r="T778" s="217"/>
      <c r="U778" s="217"/>
      <c r="V778" s="217"/>
      <c r="W778" s="217"/>
      <c r="X778" s="217"/>
      <c r="Y778" s="217"/>
      <c r="Z778" s="217"/>
      <c r="AA778" s="217"/>
      <c r="AB778" s="217"/>
      <c r="AC778" s="217"/>
    </row>
    <row r="779" spans="2:29">
      <c r="B779" s="216"/>
      <c r="C779" s="216"/>
      <c r="D779" s="216"/>
      <c r="E779" s="216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7"/>
      <c r="Q779" s="217"/>
      <c r="R779" s="217"/>
      <c r="S779" s="217"/>
      <c r="T779" s="217"/>
      <c r="U779" s="217"/>
      <c r="V779" s="217"/>
      <c r="W779" s="217"/>
      <c r="X779" s="217"/>
      <c r="Y779" s="217"/>
      <c r="Z779" s="217"/>
      <c r="AA779" s="217"/>
      <c r="AB779" s="217"/>
      <c r="AC779" s="217"/>
    </row>
    <row r="780" spans="2:29">
      <c r="B780" s="216"/>
      <c r="C780" s="216"/>
      <c r="D780" s="216"/>
      <c r="E780" s="216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7"/>
      <c r="Q780" s="217"/>
      <c r="R780" s="217"/>
      <c r="S780" s="217"/>
      <c r="T780" s="217"/>
      <c r="U780" s="217"/>
      <c r="V780" s="217"/>
      <c r="W780" s="217"/>
      <c r="X780" s="217"/>
      <c r="Y780" s="217"/>
      <c r="Z780" s="217"/>
      <c r="AA780" s="217"/>
      <c r="AB780" s="217"/>
      <c r="AC780" s="217"/>
    </row>
    <row r="781" spans="2:29">
      <c r="B781" s="216"/>
      <c r="C781" s="216"/>
      <c r="D781" s="216"/>
      <c r="E781" s="216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7"/>
      <c r="Q781" s="217"/>
      <c r="R781" s="217"/>
      <c r="S781" s="217"/>
      <c r="T781" s="217"/>
      <c r="U781" s="217"/>
      <c r="V781" s="217"/>
      <c r="W781" s="217"/>
      <c r="X781" s="217"/>
      <c r="Y781" s="217"/>
      <c r="Z781" s="217"/>
      <c r="AA781" s="217"/>
      <c r="AB781" s="217"/>
      <c r="AC781" s="217"/>
    </row>
    <row r="782" spans="2:29">
      <c r="B782" s="216"/>
      <c r="C782" s="216"/>
      <c r="D782" s="216"/>
      <c r="E782" s="216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7"/>
      <c r="Q782" s="217"/>
      <c r="R782" s="217"/>
      <c r="S782" s="217"/>
      <c r="T782" s="217"/>
      <c r="U782" s="217"/>
      <c r="V782" s="217"/>
      <c r="W782" s="217"/>
      <c r="X782" s="217"/>
      <c r="Y782" s="217"/>
      <c r="Z782" s="217"/>
      <c r="AA782" s="217"/>
      <c r="AB782" s="217"/>
      <c r="AC782" s="217"/>
    </row>
    <row r="783" spans="2:29">
      <c r="B783" s="216"/>
      <c r="C783" s="216"/>
      <c r="D783" s="216"/>
      <c r="E783" s="216"/>
      <c r="F783" s="216"/>
      <c r="G783" s="216"/>
      <c r="H783" s="216"/>
      <c r="I783" s="216"/>
      <c r="J783" s="216"/>
      <c r="K783" s="216"/>
      <c r="L783" s="216"/>
      <c r="M783" s="216"/>
      <c r="N783" s="216"/>
      <c r="O783" s="216"/>
      <c r="P783" s="217"/>
      <c r="Q783" s="217"/>
      <c r="R783" s="217"/>
      <c r="S783" s="217"/>
      <c r="T783" s="217"/>
      <c r="U783" s="217"/>
      <c r="V783" s="217"/>
      <c r="W783" s="217"/>
      <c r="X783" s="217"/>
      <c r="Y783" s="217"/>
      <c r="Z783" s="217"/>
      <c r="AA783" s="217"/>
      <c r="AB783" s="217"/>
      <c r="AC783" s="217"/>
    </row>
    <row r="784" spans="2:29">
      <c r="B784" s="216"/>
      <c r="C784" s="216"/>
      <c r="D784" s="216"/>
      <c r="E784" s="216"/>
      <c r="F784" s="216"/>
      <c r="G784" s="216"/>
      <c r="H784" s="216"/>
      <c r="I784" s="216"/>
      <c r="J784" s="216"/>
      <c r="K784" s="216"/>
      <c r="L784" s="216"/>
      <c r="M784" s="216"/>
      <c r="N784" s="216"/>
      <c r="O784" s="216"/>
      <c r="P784" s="217"/>
      <c r="Q784" s="217"/>
      <c r="R784" s="217"/>
      <c r="S784" s="217"/>
      <c r="T784" s="217"/>
      <c r="U784" s="217"/>
      <c r="V784" s="217"/>
      <c r="W784" s="217"/>
      <c r="X784" s="217"/>
      <c r="Y784" s="217"/>
      <c r="Z784" s="217"/>
      <c r="AA784" s="217"/>
      <c r="AB784" s="217"/>
      <c r="AC784" s="217"/>
    </row>
    <row r="785" spans="2:29">
      <c r="B785" s="216"/>
      <c r="C785" s="216"/>
      <c r="D785" s="216"/>
      <c r="E785" s="216"/>
      <c r="F785" s="216"/>
      <c r="G785" s="216"/>
      <c r="H785" s="216"/>
      <c r="I785" s="216"/>
      <c r="J785" s="216"/>
      <c r="K785" s="216"/>
      <c r="L785" s="216"/>
      <c r="M785" s="216"/>
      <c r="N785" s="216"/>
      <c r="O785" s="216"/>
      <c r="P785" s="217"/>
      <c r="Q785" s="217"/>
      <c r="R785" s="217"/>
      <c r="S785" s="217"/>
      <c r="T785" s="217"/>
      <c r="U785" s="217"/>
      <c r="V785" s="217"/>
      <c r="W785" s="217"/>
      <c r="X785" s="217"/>
      <c r="Y785" s="217"/>
      <c r="Z785" s="217"/>
      <c r="AA785" s="217"/>
      <c r="AB785" s="217"/>
      <c r="AC785" s="217"/>
    </row>
    <row r="786" spans="2:29">
      <c r="B786" s="216"/>
      <c r="C786" s="216"/>
      <c r="D786" s="216"/>
      <c r="E786" s="216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7"/>
      <c r="Q786" s="217"/>
      <c r="R786" s="217"/>
      <c r="S786" s="217"/>
      <c r="T786" s="217"/>
      <c r="U786" s="217"/>
      <c r="V786" s="217"/>
      <c r="W786" s="217"/>
      <c r="X786" s="217"/>
      <c r="Y786" s="217"/>
      <c r="Z786" s="217"/>
      <c r="AA786" s="217"/>
      <c r="AB786" s="217"/>
      <c r="AC786" s="217"/>
    </row>
    <row r="787" spans="2:29">
      <c r="B787" s="216"/>
      <c r="C787" s="216"/>
      <c r="D787" s="216"/>
      <c r="E787" s="216"/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7"/>
      <c r="Q787" s="217"/>
      <c r="R787" s="217"/>
      <c r="S787" s="217"/>
      <c r="T787" s="217"/>
      <c r="U787" s="217"/>
      <c r="V787" s="217"/>
      <c r="W787" s="217"/>
      <c r="X787" s="217"/>
      <c r="Y787" s="217"/>
      <c r="Z787" s="217"/>
      <c r="AA787" s="217"/>
      <c r="AB787" s="217"/>
      <c r="AC787" s="217"/>
    </row>
    <row r="788" spans="2:29">
      <c r="B788" s="216"/>
      <c r="C788" s="216"/>
      <c r="D788" s="216"/>
      <c r="E788" s="216"/>
      <c r="F788" s="216"/>
      <c r="G788" s="216"/>
      <c r="H788" s="216"/>
      <c r="I788" s="216"/>
      <c r="J788" s="216"/>
      <c r="K788" s="216"/>
      <c r="L788" s="216"/>
      <c r="M788" s="216"/>
      <c r="N788" s="216"/>
      <c r="O788" s="216"/>
      <c r="P788" s="217"/>
      <c r="Q788" s="217"/>
      <c r="R788" s="217"/>
      <c r="S788" s="217"/>
      <c r="T788" s="217"/>
      <c r="U788" s="217"/>
      <c r="V788" s="217"/>
      <c r="W788" s="217"/>
      <c r="X788" s="217"/>
      <c r="Y788" s="217"/>
      <c r="Z788" s="217"/>
      <c r="AA788" s="217"/>
      <c r="AB788" s="217"/>
      <c r="AC788" s="217"/>
    </row>
    <row r="789" spans="2:29">
      <c r="B789" s="216"/>
      <c r="C789" s="216"/>
      <c r="D789" s="216"/>
      <c r="E789" s="216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7"/>
      <c r="Q789" s="217"/>
      <c r="R789" s="217"/>
      <c r="S789" s="217"/>
      <c r="T789" s="217"/>
      <c r="U789" s="217"/>
      <c r="V789" s="217"/>
      <c r="W789" s="217"/>
      <c r="X789" s="217"/>
      <c r="Y789" s="217"/>
      <c r="Z789" s="217"/>
      <c r="AA789" s="217"/>
      <c r="AB789" s="217"/>
      <c r="AC789" s="217"/>
    </row>
    <row r="790" spans="2:29">
      <c r="B790" s="216"/>
      <c r="C790" s="216"/>
      <c r="D790" s="216"/>
      <c r="E790" s="216"/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7"/>
      <c r="Q790" s="217"/>
      <c r="R790" s="217"/>
      <c r="S790" s="217"/>
      <c r="T790" s="217"/>
      <c r="U790" s="217"/>
      <c r="V790" s="217"/>
      <c r="W790" s="217"/>
      <c r="X790" s="217"/>
      <c r="Y790" s="217"/>
      <c r="Z790" s="217"/>
      <c r="AA790" s="217"/>
      <c r="AB790" s="217"/>
      <c r="AC790" s="217"/>
    </row>
    <row r="791" spans="2:29">
      <c r="B791" s="216"/>
      <c r="C791" s="216"/>
      <c r="D791" s="216"/>
      <c r="E791" s="216"/>
      <c r="F791" s="216"/>
      <c r="G791" s="216"/>
      <c r="H791" s="216"/>
      <c r="I791" s="216"/>
      <c r="J791" s="216"/>
      <c r="K791" s="216"/>
      <c r="L791" s="216"/>
      <c r="M791" s="216"/>
      <c r="N791" s="216"/>
      <c r="O791" s="216"/>
      <c r="P791" s="217"/>
      <c r="Q791" s="217"/>
      <c r="R791" s="217"/>
      <c r="S791" s="217"/>
      <c r="T791" s="217"/>
      <c r="U791" s="217"/>
      <c r="V791" s="217"/>
      <c r="W791" s="217"/>
      <c r="X791" s="217"/>
      <c r="Y791" s="217"/>
      <c r="Z791" s="217"/>
      <c r="AA791" s="217"/>
      <c r="AB791" s="217"/>
      <c r="AC791" s="217"/>
    </row>
    <row r="792" spans="2:29">
      <c r="B792" s="216"/>
      <c r="C792" s="216"/>
      <c r="D792" s="216"/>
      <c r="E792" s="216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7"/>
      <c r="Q792" s="217"/>
      <c r="R792" s="217"/>
      <c r="S792" s="217"/>
      <c r="T792" s="217"/>
      <c r="U792" s="217"/>
      <c r="V792" s="217"/>
      <c r="W792" s="217"/>
      <c r="X792" s="217"/>
      <c r="Y792" s="217"/>
      <c r="Z792" s="217"/>
      <c r="AA792" s="217"/>
      <c r="AB792" s="217"/>
      <c r="AC792" s="217"/>
    </row>
    <row r="793" spans="2:29">
      <c r="B793" s="216"/>
      <c r="C793" s="216"/>
      <c r="D793" s="216"/>
      <c r="E793" s="216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7"/>
      <c r="Q793" s="217"/>
      <c r="R793" s="217"/>
      <c r="S793" s="217"/>
      <c r="T793" s="217"/>
      <c r="U793" s="217"/>
      <c r="V793" s="217"/>
      <c r="W793" s="217"/>
      <c r="X793" s="217"/>
      <c r="Y793" s="217"/>
      <c r="Z793" s="217"/>
      <c r="AA793" s="217"/>
      <c r="AB793" s="217"/>
      <c r="AC793" s="217"/>
    </row>
    <row r="794" spans="2:29">
      <c r="B794" s="216"/>
      <c r="C794" s="216"/>
      <c r="D794" s="216"/>
      <c r="E794" s="216"/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7"/>
      <c r="Q794" s="217"/>
      <c r="R794" s="217"/>
      <c r="S794" s="217"/>
      <c r="T794" s="217"/>
      <c r="U794" s="217"/>
      <c r="V794" s="217"/>
      <c r="W794" s="217"/>
      <c r="X794" s="217"/>
      <c r="Y794" s="217"/>
      <c r="Z794" s="217"/>
      <c r="AA794" s="217"/>
      <c r="AB794" s="217"/>
      <c r="AC794" s="217"/>
    </row>
    <row r="795" spans="2:29">
      <c r="B795" s="216"/>
      <c r="C795" s="216"/>
      <c r="D795" s="216"/>
      <c r="E795" s="216"/>
      <c r="F795" s="216"/>
      <c r="G795" s="216"/>
      <c r="H795" s="216"/>
      <c r="I795" s="216"/>
      <c r="J795" s="216"/>
      <c r="K795" s="216"/>
      <c r="L795" s="216"/>
      <c r="M795" s="216"/>
      <c r="N795" s="216"/>
      <c r="O795" s="216"/>
      <c r="P795" s="217"/>
      <c r="Q795" s="217"/>
      <c r="R795" s="217"/>
      <c r="S795" s="217"/>
      <c r="T795" s="217"/>
      <c r="U795" s="217"/>
      <c r="V795" s="217"/>
      <c r="W795" s="217"/>
      <c r="X795" s="217"/>
      <c r="Y795" s="217"/>
      <c r="Z795" s="217"/>
      <c r="AA795" s="217"/>
      <c r="AB795" s="217"/>
      <c r="AC795" s="217"/>
    </row>
    <row r="796" spans="2:29">
      <c r="B796" s="216"/>
      <c r="C796" s="216"/>
      <c r="D796" s="216"/>
      <c r="E796" s="216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7"/>
      <c r="Q796" s="217"/>
      <c r="R796" s="217"/>
      <c r="S796" s="217"/>
      <c r="T796" s="217"/>
      <c r="U796" s="217"/>
      <c r="V796" s="217"/>
      <c r="W796" s="217"/>
      <c r="X796" s="217"/>
      <c r="Y796" s="217"/>
      <c r="Z796" s="217"/>
      <c r="AA796" s="217"/>
      <c r="AB796" s="217"/>
      <c r="AC796" s="217"/>
    </row>
    <row r="797" spans="2:29">
      <c r="B797" s="216"/>
      <c r="C797" s="216"/>
      <c r="D797" s="216"/>
      <c r="E797" s="216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7"/>
      <c r="Q797" s="217"/>
      <c r="R797" s="217"/>
      <c r="S797" s="217"/>
      <c r="T797" s="217"/>
      <c r="U797" s="217"/>
      <c r="V797" s="217"/>
      <c r="W797" s="217"/>
      <c r="X797" s="217"/>
      <c r="Y797" s="217"/>
      <c r="Z797" s="217"/>
      <c r="AA797" s="217"/>
      <c r="AB797" s="217"/>
      <c r="AC797" s="217"/>
    </row>
    <row r="798" spans="2:29">
      <c r="B798" s="216"/>
      <c r="C798" s="216"/>
      <c r="D798" s="216"/>
      <c r="E798" s="216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17"/>
      <c r="AA798" s="217"/>
      <c r="AB798" s="217"/>
      <c r="AC798" s="217"/>
    </row>
    <row r="799" spans="2:29">
      <c r="B799" s="216"/>
      <c r="C799" s="216"/>
      <c r="D799" s="216"/>
      <c r="E799" s="216"/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7"/>
      <c r="Q799" s="217"/>
      <c r="R799" s="217"/>
      <c r="S799" s="217"/>
      <c r="T799" s="217"/>
      <c r="U799" s="217"/>
      <c r="V799" s="217"/>
      <c r="W799" s="217"/>
      <c r="X799" s="217"/>
      <c r="Y799" s="217"/>
      <c r="Z799" s="217"/>
      <c r="AA799" s="217"/>
      <c r="AB799" s="217"/>
      <c r="AC799" s="217"/>
    </row>
    <row r="800" spans="2:29">
      <c r="B800" s="216"/>
      <c r="C800" s="216"/>
      <c r="D800" s="216"/>
      <c r="E800" s="216"/>
      <c r="F800" s="216"/>
      <c r="G800" s="216"/>
      <c r="H800" s="216"/>
      <c r="I800" s="216"/>
      <c r="J800" s="216"/>
      <c r="K800" s="216"/>
      <c r="L800" s="216"/>
      <c r="M800" s="216"/>
      <c r="N800" s="216"/>
      <c r="O800" s="216"/>
      <c r="P800" s="217"/>
      <c r="Q800" s="217"/>
      <c r="R800" s="217"/>
      <c r="S800" s="217"/>
      <c r="T800" s="217"/>
      <c r="U800" s="217"/>
      <c r="V800" s="217"/>
      <c r="W800" s="217"/>
      <c r="X800" s="217"/>
      <c r="Y800" s="217"/>
      <c r="Z800" s="217"/>
      <c r="AA800" s="217"/>
      <c r="AB800" s="217"/>
      <c r="AC800" s="217"/>
    </row>
    <row r="801" spans="2:29">
      <c r="B801" s="216"/>
      <c r="C801" s="216"/>
      <c r="D801" s="216"/>
      <c r="E801" s="216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7"/>
      <c r="Q801" s="217"/>
      <c r="R801" s="217"/>
      <c r="S801" s="217"/>
      <c r="T801" s="217"/>
      <c r="U801" s="217"/>
      <c r="V801" s="217"/>
      <c r="W801" s="217"/>
      <c r="X801" s="217"/>
      <c r="Y801" s="217"/>
      <c r="Z801" s="217"/>
      <c r="AA801" s="217"/>
      <c r="AB801" s="217"/>
      <c r="AC801" s="217"/>
    </row>
    <row r="802" spans="2:29">
      <c r="B802" s="216"/>
      <c r="C802" s="216"/>
      <c r="D802" s="216"/>
      <c r="E802" s="216"/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7"/>
      <c r="Q802" s="217"/>
      <c r="R802" s="217"/>
      <c r="S802" s="217"/>
      <c r="T802" s="217"/>
      <c r="U802" s="217"/>
      <c r="V802" s="217"/>
      <c r="W802" s="217"/>
      <c r="X802" s="217"/>
      <c r="Y802" s="217"/>
      <c r="Z802" s="217"/>
      <c r="AA802" s="217"/>
      <c r="AB802" s="217"/>
      <c r="AC802" s="217"/>
    </row>
    <row r="803" spans="2:29">
      <c r="B803" s="216"/>
      <c r="C803" s="216"/>
      <c r="D803" s="216"/>
      <c r="E803" s="216"/>
      <c r="F803" s="216"/>
      <c r="G803" s="216"/>
      <c r="H803" s="216"/>
      <c r="I803" s="216"/>
      <c r="J803" s="216"/>
      <c r="K803" s="216"/>
      <c r="L803" s="216"/>
      <c r="M803" s="216"/>
      <c r="N803" s="216"/>
      <c r="O803" s="216"/>
      <c r="P803" s="217"/>
      <c r="Q803" s="217"/>
      <c r="R803" s="217"/>
      <c r="S803" s="217"/>
      <c r="T803" s="217"/>
      <c r="U803" s="217"/>
      <c r="V803" s="217"/>
      <c r="W803" s="217"/>
      <c r="X803" s="217"/>
      <c r="Y803" s="217"/>
      <c r="Z803" s="217"/>
      <c r="AA803" s="217"/>
      <c r="AB803" s="217"/>
      <c r="AC803" s="217"/>
    </row>
    <row r="804" spans="2:29">
      <c r="B804" s="216"/>
      <c r="C804" s="216"/>
      <c r="D804" s="216"/>
      <c r="E804" s="216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7"/>
      <c r="Q804" s="217"/>
      <c r="R804" s="217"/>
      <c r="S804" s="217"/>
      <c r="T804" s="217"/>
      <c r="U804" s="217"/>
      <c r="V804" s="217"/>
      <c r="W804" s="217"/>
      <c r="X804" s="217"/>
      <c r="Y804" s="217"/>
      <c r="Z804" s="217"/>
      <c r="AA804" s="217"/>
      <c r="AB804" s="217"/>
      <c r="AC804" s="217"/>
    </row>
    <row r="805" spans="2:29">
      <c r="B805" s="216"/>
      <c r="C805" s="216"/>
      <c r="D805" s="216"/>
      <c r="E805" s="216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7"/>
      <c r="Q805" s="217"/>
      <c r="R805" s="217"/>
      <c r="S805" s="217"/>
      <c r="T805" s="217"/>
      <c r="U805" s="217"/>
      <c r="V805" s="217"/>
      <c r="W805" s="217"/>
      <c r="X805" s="217"/>
      <c r="Y805" s="217"/>
      <c r="Z805" s="217"/>
      <c r="AA805" s="217"/>
      <c r="AB805" s="217"/>
      <c r="AC805" s="217"/>
    </row>
    <row r="806" spans="2:29">
      <c r="B806" s="216"/>
      <c r="C806" s="216"/>
      <c r="D806" s="216"/>
      <c r="E806" s="216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7"/>
      <c r="Q806" s="217"/>
      <c r="R806" s="217"/>
      <c r="S806" s="217"/>
      <c r="T806" s="217"/>
      <c r="U806" s="217"/>
      <c r="V806" s="217"/>
      <c r="W806" s="217"/>
      <c r="X806" s="217"/>
      <c r="Y806" s="217"/>
      <c r="Z806" s="217"/>
      <c r="AA806" s="217"/>
      <c r="AB806" s="217"/>
      <c r="AC806" s="217"/>
    </row>
    <row r="807" spans="2:29">
      <c r="B807" s="216"/>
      <c r="C807" s="216"/>
      <c r="D807" s="216"/>
      <c r="E807" s="216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7"/>
      <c r="Q807" s="217"/>
      <c r="R807" s="217"/>
      <c r="S807" s="217"/>
      <c r="T807" s="217"/>
      <c r="U807" s="217"/>
      <c r="V807" s="217"/>
      <c r="W807" s="217"/>
      <c r="X807" s="217"/>
      <c r="Y807" s="217"/>
      <c r="Z807" s="217"/>
      <c r="AA807" s="217"/>
      <c r="AB807" s="217"/>
      <c r="AC807" s="217"/>
    </row>
    <row r="808" spans="2:29">
      <c r="B808" s="216"/>
      <c r="C808" s="216"/>
      <c r="D808" s="216"/>
      <c r="E808" s="216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7"/>
      <c r="Q808" s="217"/>
      <c r="R808" s="217"/>
      <c r="S808" s="217"/>
      <c r="T808" s="217"/>
      <c r="U808" s="217"/>
      <c r="V808" s="217"/>
      <c r="W808" s="217"/>
      <c r="X808" s="217"/>
      <c r="Y808" s="217"/>
      <c r="Z808" s="217"/>
      <c r="AA808" s="217"/>
      <c r="AB808" s="217"/>
      <c r="AC808" s="217"/>
    </row>
    <row r="809" spans="2:29">
      <c r="B809" s="216"/>
      <c r="C809" s="216"/>
      <c r="D809" s="216"/>
      <c r="E809" s="216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7"/>
      <c r="Q809" s="217"/>
      <c r="R809" s="217"/>
      <c r="S809" s="217"/>
      <c r="T809" s="217"/>
      <c r="U809" s="217"/>
      <c r="V809" s="217"/>
      <c r="W809" s="217"/>
      <c r="X809" s="217"/>
      <c r="Y809" s="217"/>
      <c r="Z809" s="217"/>
      <c r="AA809" s="217"/>
      <c r="AB809" s="217"/>
      <c r="AC809" s="217"/>
    </row>
    <row r="810" spans="2:29">
      <c r="B810" s="216"/>
      <c r="C810" s="216"/>
      <c r="D810" s="216"/>
      <c r="E810" s="216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7"/>
      <c r="Q810" s="217"/>
      <c r="R810" s="217"/>
      <c r="S810" s="217"/>
      <c r="T810" s="217"/>
      <c r="U810" s="217"/>
      <c r="V810" s="217"/>
      <c r="W810" s="217"/>
      <c r="X810" s="217"/>
      <c r="Y810" s="217"/>
      <c r="Z810" s="217"/>
      <c r="AA810" s="217"/>
      <c r="AB810" s="217"/>
      <c r="AC810" s="217"/>
    </row>
    <row r="811" spans="2:29">
      <c r="B811" s="216"/>
      <c r="C811" s="216"/>
      <c r="D811" s="216"/>
      <c r="E811" s="216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7"/>
      <c r="Q811" s="217"/>
      <c r="R811" s="217"/>
      <c r="S811" s="217"/>
      <c r="T811" s="217"/>
      <c r="U811" s="217"/>
      <c r="V811" s="217"/>
      <c r="W811" s="217"/>
      <c r="X811" s="217"/>
      <c r="Y811" s="217"/>
      <c r="Z811" s="217"/>
      <c r="AA811" s="217"/>
      <c r="AB811" s="217"/>
      <c r="AC811" s="217"/>
    </row>
    <row r="812" spans="2:29">
      <c r="B812" s="216"/>
      <c r="C812" s="216"/>
      <c r="D812" s="216"/>
      <c r="E812" s="216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7"/>
      <c r="Q812" s="217"/>
      <c r="R812" s="217"/>
      <c r="S812" s="217"/>
      <c r="T812" s="217"/>
      <c r="U812" s="217"/>
      <c r="V812" s="217"/>
      <c r="W812" s="217"/>
      <c r="X812" s="217"/>
      <c r="Y812" s="217"/>
      <c r="Z812" s="217"/>
      <c r="AA812" s="217"/>
      <c r="AB812" s="217"/>
      <c r="AC812" s="217"/>
    </row>
    <row r="813" spans="2:29">
      <c r="B813" s="216"/>
      <c r="C813" s="216"/>
      <c r="D813" s="216"/>
      <c r="E813" s="216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7"/>
      <c r="Q813" s="217"/>
      <c r="R813" s="217"/>
      <c r="S813" s="217"/>
      <c r="T813" s="217"/>
      <c r="U813" s="217"/>
      <c r="V813" s="217"/>
      <c r="W813" s="217"/>
      <c r="X813" s="217"/>
      <c r="Y813" s="217"/>
      <c r="Z813" s="217"/>
      <c r="AA813" s="217"/>
      <c r="AB813" s="217"/>
      <c r="AC813" s="217"/>
    </row>
    <row r="814" spans="2:29">
      <c r="B814" s="216"/>
      <c r="C814" s="216"/>
      <c r="D814" s="216"/>
      <c r="E814" s="216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7"/>
      <c r="Q814" s="217"/>
      <c r="R814" s="217"/>
      <c r="S814" s="217"/>
      <c r="T814" s="217"/>
      <c r="U814" s="217"/>
      <c r="V814" s="217"/>
      <c r="W814" s="217"/>
      <c r="X814" s="217"/>
      <c r="Y814" s="217"/>
      <c r="Z814" s="217"/>
      <c r="AA814" s="217"/>
      <c r="AB814" s="217"/>
      <c r="AC814" s="217"/>
    </row>
    <row r="815" spans="2:29">
      <c r="B815" s="216"/>
      <c r="C815" s="216"/>
      <c r="D815" s="216"/>
      <c r="E815" s="216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7"/>
      <c r="Q815" s="217"/>
      <c r="R815" s="217"/>
      <c r="S815" s="217"/>
      <c r="T815" s="217"/>
      <c r="U815" s="217"/>
      <c r="V815" s="217"/>
      <c r="W815" s="217"/>
      <c r="X815" s="217"/>
      <c r="Y815" s="217"/>
      <c r="Z815" s="217"/>
      <c r="AA815" s="217"/>
      <c r="AB815" s="217"/>
      <c r="AC815" s="217"/>
    </row>
    <row r="816" spans="2:29">
      <c r="B816" s="216"/>
      <c r="C816" s="216"/>
      <c r="D816" s="216"/>
      <c r="E816" s="216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7"/>
      <c r="Q816" s="217"/>
      <c r="R816" s="217"/>
      <c r="S816" s="217"/>
      <c r="T816" s="217"/>
      <c r="U816" s="217"/>
      <c r="V816" s="217"/>
      <c r="W816" s="217"/>
      <c r="X816" s="217"/>
      <c r="Y816" s="217"/>
      <c r="Z816" s="217"/>
      <c r="AA816" s="217"/>
      <c r="AB816" s="217"/>
      <c r="AC816" s="217"/>
    </row>
    <row r="817" spans="2:29">
      <c r="B817" s="216"/>
      <c r="C817" s="216"/>
      <c r="D817" s="216"/>
      <c r="E817" s="216"/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7"/>
      <c r="Q817" s="217"/>
      <c r="R817" s="217"/>
      <c r="S817" s="217"/>
      <c r="T817" s="217"/>
      <c r="U817" s="217"/>
      <c r="V817" s="217"/>
      <c r="W817" s="217"/>
      <c r="X817" s="217"/>
      <c r="Y817" s="217"/>
      <c r="Z817" s="217"/>
      <c r="AA817" s="217"/>
      <c r="AB817" s="217"/>
      <c r="AC817" s="217"/>
    </row>
    <row r="818" spans="2:29">
      <c r="B818" s="216"/>
      <c r="C818" s="216"/>
      <c r="D818" s="216"/>
      <c r="E818" s="216"/>
      <c r="F818" s="216"/>
      <c r="G818" s="216"/>
      <c r="H818" s="216"/>
      <c r="I818" s="216"/>
      <c r="J818" s="216"/>
      <c r="K818" s="216"/>
      <c r="L818" s="216"/>
      <c r="M818" s="216"/>
      <c r="N818" s="216"/>
      <c r="O818" s="216"/>
      <c r="P818" s="217"/>
      <c r="Q818" s="217"/>
      <c r="R818" s="217"/>
      <c r="S818" s="217"/>
      <c r="T818" s="217"/>
      <c r="U818" s="217"/>
      <c r="V818" s="217"/>
      <c r="W818" s="217"/>
      <c r="X818" s="217"/>
      <c r="Y818" s="217"/>
      <c r="Z818" s="217"/>
      <c r="AA818" s="217"/>
      <c r="AB818" s="217"/>
      <c r="AC818" s="217"/>
    </row>
    <row r="819" spans="2:29">
      <c r="B819" s="216"/>
      <c r="C819" s="216"/>
      <c r="D819" s="216"/>
      <c r="E819" s="216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7"/>
      <c r="Q819" s="217"/>
      <c r="R819" s="217"/>
      <c r="S819" s="217"/>
      <c r="T819" s="217"/>
      <c r="U819" s="217"/>
      <c r="V819" s="217"/>
      <c r="W819" s="217"/>
      <c r="X819" s="217"/>
      <c r="Y819" s="217"/>
      <c r="Z819" s="217"/>
      <c r="AA819" s="217"/>
      <c r="AB819" s="217"/>
      <c r="AC819" s="217"/>
    </row>
    <row r="820" spans="2:29">
      <c r="B820" s="216"/>
      <c r="C820" s="216"/>
      <c r="D820" s="216"/>
      <c r="E820" s="216"/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7"/>
      <c r="Q820" s="217"/>
      <c r="R820" s="217"/>
      <c r="S820" s="217"/>
      <c r="T820" s="217"/>
      <c r="U820" s="217"/>
      <c r="V820" s="217"/>
      <c r="W820" s="217"/>
      <c r="X820" s="217"/>
      <c r="Y820" s="217"/>
      <c r="Z820" s="217"/>
      <c r="AA820" s="217"/>
      <c r="AB820" s="217"/>
      <c r="AC820" s="217"/>
    </row>
    <row r="821" spans="2:29">
      <c r="B821" s="216"/>
      <c r="C821" s="216"/>
      <c r="D821" s="216"/>
      <c r="E821" s="216"/>
      <c r="F821" s="216"/>
      <c r="G821" s="216"/>
      <c r="H821" s="216"/>
      <c r="I821" s="216"/>
      <c r="J821" s="216"/>
      <c r="K821" s="216"/>
      <c r="L821" s="216"/>
      <c r="M821" s="216"/>
      <c r="N821" s="216"/>
      <c r="O821" s="216"/>
      <c r="P821" s="217"/>
      <c r="Q821" s="217"/>
      <c r="R821" s="217"/>
      <c r="S821" s="217"/>
      <c r="T821" s="217"/>
      <c r="U821" s="217"/>
      <c r="V821" s="217"/>
      <c r="W821" s="217"/>
      <c r="X821" s="217"/>
      <c r="Y821" s="217"/>
      <c r="Z821" s="217"/>
      <c r="AA821" s="217"/>
      <c r="AB821" s="217"/>
      <c r="AC821" s="217"/>
    </row>
    <row r="822" spans="2:29">
      <c r="B822" s="216"/>
      <c r="C822" s="216"/>
      <c r="D822" s="216"/>
      <c r="E822" s="216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7"/>
      <c r="Q822" s="217"/>
      <c r="R822" s="217"/>
      <c r="S822" s="217"/>
      <c r="T822" s="217"/>
      <c r="U822" s="217"/>
      <c r="V822" s="217"/>
      <c r="W822" s="217"/>
      <c r="X822" s="217"/>
      <c r="Y822" s="217"/>
      <c r="Z822" s="217"/>
      <c r="AA822" s="217"/>
      <c r="AB822" s="217"/>
      <c r="AC822" s="217"/>
    </row>
    <row r="823" spans="2:29">
      <c r="B823" s="216"/>
      <c r="C823" s="216"/>
      <c r="D823" s="216"/>
      <c r="E823" s="216"/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7"/>
      <c r="Q823" s="217"/>
      <c r="R823" s="217"/>
      <c r="S823" s="217"/>
      <c r="T823" s="217"/>
      <c r="U823" s="217"/>
      <c r="V823" s="217"/>
      <c r="W823" s="217"/>
      <c r="X823" s="217"/>
      <c r="Y823" s="217"/>
      <c r="Z823" s="217"/>
      <c r="AA823" s="217"/>
      <c r="AB823" s="217"/>
      <c r="AC823" s="217"/>
    </row>
    <row r="824" spans="2:29">
      <c r="B824" s="216"/>
      <c r="C824" s="216"/>
      <c r="D824" s="216"/>
      <c r="E824" s="216"/>
      <c r="F824" s="216"/>
      <c r="G824" s="216"/>
      <c r="H824" s="216"/>
      <c r="I824" s="216"/>
      <c r="J824" s="216"/>
      <c r="K824" s="216"/>
      <c r="L824" s="216"/>
      <c r="M824" s="216"/>
      <c r="N824" s="216"/>
      <c r="O824" s="216"/>
      <c r="P824" s="217"/>
      <c r="Q824" s="217"/>
      <c r="R824" s="217"/>
      <c r="S824" s="217"/>
      <c r="T824" s="217"/>
      <c r="U824" s="217"/>
      <c r="V824" s="217"/>
      <c r="W824" s="217"/>
      <c r="X824" s="217"/>
      <c r="Y824" s="217"/>
      <c r="Z824" s="217"/>
      <c r="AA824" s="217"/>
      <c r="AB824" s="217"/>
      <c r="AC824" s="217"/>
    </row>
    <row r="825" spans="2:29">
      <c r="B825" s="216"/>
      <c r="C825" s="216"/>
      <c r="D825" s="216"/>
      <c r="E825" s="216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7"/>
      <c r="Q825" s="217"/>
      <c r="R825" s="217"/>
      <c r="S825" s="217"/>
      <c r="T825" s="217"/>
      <c r="U825" s="217"/>
      <c r="V825" s="217"/>
      <c r="W825" s="217"/>
      <c r="X825" s="217"/>
      <c r="Y825" s="217"/>
      <c r="Z825" s="217"/>
      <c r="AA825" s="217"/>
      <c r="AB825" s="217"/>
      <c r="AC825" s="217"/>
    </row>
    <row r="826" spans="2:29">
      <c r="B826" s="216"/>
      <c r="C826" s="216"/>
      <c r="D826" s="216"/>
      <c r="E826" s="216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7"/>
      <c r="Q826" s="217"/>
      <c r="R826" s="217"/>
      <c r="S826" s="217"/>
      <c r="T826" s="217"/>
      <c r="U826" s="217"/>
      <c r="V826" s="217"/>
      <c r="W826" s="217"/>
      <c r="X826" s="217"/>
      <c r="Y826" s="217"/>
      <c r="Z826" s="217"/>
      <c r="AA826" s="217"/>
      <c r="AB826" s="217"/>
      <c r="AC826" s="217"/>
    </row>
    <row r="827" spans="2:29">
      <c r="B827" s="216"/>
      <c r="C827" s="216"/>
      <c r="D827" s="216"/>
      <c r="E827" s="216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7"/>
      <c r="Q827" s="217"/>
      <c r="R827" s="217"/>
      <c r="S827" s="217"/>
      <c r="T827" s="217"/>
      <c r="U827" s="217"/>
      <c r="V827" s="217"/>
      <c r="W827" s="217"/>
      <c r="X827" s="217"/>
      <c r="Y827" s="217"/>
      <c r="Z827" s="217"/>
      <c r="AA827" s="217"/>
      <c r="AB827" s="217"/>
      <c r="AC827" s="217"/>
    </row>
    <row r="828" spans="2:29">
      <c r="B828" s="216"/>
      <c r="C828" s="216"/>
      <c r="D828" s="216"/>
      <c r="E828" s="216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7"/>
      <c r="Q828" s="217"/>
      <c r="R828" s="217"/>
      <c r="S828" s="217"/>
      <c r="T828" s="217"/>
      <c r="U828" s="217"/>
      <c r="V828" s="217"/>
      <c r="W828" s="217"/>
      <c r="X828" s="217"/>
      <c r="Y828" s="217"/>
      <c r="Z828" s="217"/>
      <c r="AA828" s="217"/>
      <c r="AB828" s="217"/>
      <c r="AC828" s="217"/>
    </row>
    <row r="829" spans="2:29">
      <c r="B829" s="216"/>
      <c r="C829" s="216"/>
      <c r="D829" s="216"/>
      <c r="E829" s="216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7"/>
      <c r="Q829" s="217"/>
      <c r="R829" s="217"/>
      <c r="S829" s="217"/>
      <c r="T829" s="217"/>
      <c r="U829" s="217"/>
      <c r="V829" s="217"/>
      <c r="W829" s="217"/>
      <c r="X829" s="217"/>
      <c r="Y829" s="217"/>
      <c r="Z829" s="217"/>
      <c r="AA829" s="217"/>
      <c r="AB829" s="217"/>
      <c r="AC829" s="217"/>
    </row>
    <row r="830" spans="2:29">
      <c r="B830" s="216"/>
      <c r="C830" s="216"/>
      <c r="D830" s="216"/>
      <c r="E830" s="216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7"/>
      <c r="Q830" s="217"/>
      <c r="R830" s="217"/>
      <c r="S830" s="217"/>
      <c r="T830" s="217"/>
      <c r="U830" s="217"/>
      <c r="V830" s="217"/>
      <c r="W830" s="217"/>
      <c r="X830" s="217"/>
      <c r="Y830" s="217"/>
      <c r="Z830" s="217"/>
      <c r="AA830" s="217"/>
      <c r="AB830" s="217"/>
      <c r="AC830" s="217"/>
    </row>
    <row r="831" spans="2:29">
      <c r="B831" s="216"/>
      <c r="C831" s="216"/>
      <c r="D831" s="216"/>
      <c r="E831" s="216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7"/>
      <c r="Q831" s="217"/>
      <c r="R831" s="217"/>
      <c r="S831" s="217"/>
      <c r="T831" s="217"/>
      <c r="U831" s="217"/>
      <c r="V831" s="217"/>
      <c r="W831" s="217"/>
      <c r="X831" s="217"/>
      <c r="Y831" s="217"/>
      <c r="Z831" s="217"/>
      <c r="AA831" s="217"/>
      <c r="AB831" s="217"/>
      <c r="AC831" s="217"/>
    </row>
    <row r="832" spans="2:29">
      <c r="B832" s="216"/>
      <c r="C832" s="216"/>
      <c r="D832" s="216"/>
      <c r="E832" s="216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7"/>
      <c r="Q832" s="217"/>
      <c r="R832" s="217"/>
      <c r="S832" s="217"/>
      <c r="T832" s="217"/>
      <c r="U832" s="217"/>
      <c r="V832" s="217"/>
      <c r="W832" s="217"/>
      <c r="X832" s="217"/>
      <c r="Y832" s="217"/>
      <c r="Z832" s="217"/>
      <c r="AA832" s="217"/>
      <c r="AB832" s="217"/>
      <c r="AC832" s="217"/>
    </row>
    <row r="833" spans="2:29">
      <c r="B833" s="216"/>
      <c r="C833" s="216"/>
      <c r="D833" s="216"/>
      <c r="E833" s="216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7"/>
      <c r="Q833" s="217"/>
      <c r="R833" s="217"/>
      <c r="S833" s="217"/>
      <c r="T833" s="217"/>
      <c r="U833" s="217"/>
      <c r="V833" s="217"/>
      <c r="W833" s="217"/>
      <c r="X833" s="217"/>
      <c r="Y833" s="217"/>
      <c r="Z833" s="217"/>
      <c r="AA833" s="217"/>
      <c r="AB833" s="217"/>
      <c r="AC833" s="217"/>
    </row>
    <row r="834" spans="2:29">
      <c r="B834" s="216"/>
      <c r="C834" s="216"/>
      <c r="D834" s="216"/>
      <c r="E834" s="216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7"/>
      <c r="Q834" s="217"/>
      <c r="R834" s="217"/>
      <c r="S834" s="217"/>
      <c r="T834" s="217"/>
      <c r="U834" s="217"/>
      <c r="V834" s="217"/>
      <c r="W834" s="217"/>
      <c r="X834" s="217"/>
      <c r="Y834" s="217"/>
      <c r="Z834" s="217"/>
      <c r="AA834" s="217"/>
      <c r="AB834" s="217"/>
      <c r="AC834" s="217"/>
    </row>
    <row r="835" spans="2:29">
      <c r="B835" s="216"/>
      <c r="C835" s="216"/>
      <c r="D835" s="216"/>
      <c r="E835" s="216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7"/>
      <c r="Q835" s="217"/>
      <c r="R835" s="217"/>
      <c r="S835" s="217"/>
      <c r="T835" s="217"/>
      <c r="U835" s="217"/>
      <c r="V835" s="217"/>
      <c r="W835" s="217"/>
      <c r="X835" s="217"/>
      <c r="Y835" s="217"/>
      <c r="Z835" s="217"/>
      <c r="AA835" s="217"/>
      <c r="AB835" s="217"/>
      <c r="AC835" s="217"/>
    </row>
    <row r="836" spans="2:29">
      <c r="B836" s="216"/>
      <c r="C836" s="216"/>
      <c r="D836" s="216"/>
      <c r="E836" s="216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7"/>
      <c r="Q836" s="217"/>
      <c r="R836" s="217"/>
      <c r="S836" s="217"/>
      <c r="T836" s="217"/>
      <c r="U836" s="217"/>
      <c r="V836" s="217"/>
      <c r="W836" s="217"/>
      <c r="X836" s="217"/>
      <c r="Y836" s="217"/>
      <c r="Z836" s="217"/>
      <c r="AA836" s="217"/>
      <c r="AB836" s="217"/>
      <c r="AC836" s="217"/>
    </row>
    <row r="837" spans="2:29">
      <c r="B837" s="216"/>
      <c r="C837" s="216"/>
      <c r="D837" s="216"/>
      <c r="E837" s="216"/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7"/>
      <c r="Q837" s="217"/>
      <c r="R837" s="217"/>
      <c r="S837" s="217"/>
      <c r="T837" s="217"/>
      <c r="U837" s="217"/>
      <c r="V837" s="217"/>
      <c r="W837" s="217"/>
      <c r="X837" s="217"/>
      <c r="Y837" s="217"/>
      <c r="Z837" s="217"/>
      <c r="AA837" s="217"/>
      <c r="AB837" s="217"/>
      <c r="AC837" s="217"/>
    </row>
    <row r="838" spans="2:29">
      <c r="B838" s="216"/>
      <c r="C838" s="216"/>
      <c r="D838" s="216"/>
      <c r="E838" s="216"/>
      <c r="F838" s="216"/>
      <c r="G838" s="216"/>
      <c r="H838" s="216"/>
      <c r="I838" s="216"/>
      <c r="J838" s="216"/>
      <c r="K838" s="216"/>
      <c r="L838" s="216"/>
      <c r="M838" s="216"/>
      <c r="N838" s="216"/>
      <c r="O838" s="216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17"/>
      <c r="AA838" s="217"/>
      <c r="AB838" s="217"/>
      <c r="AC838" s="217"/>
    </row>
    <row r="839" spans="2:29">
      <c r="B839" s="216"/>
      <c r="C839" s="216"/>
      <c r="D839" s="216"/>
      <c r="E839" s="216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7"/>
      <c r="Q839" s="217"/>
      <c r="R839" s="217"/>
      <c r="S839" s="217"/>
      <c r="T839" s="217"/>
      <c r="U839" s="217"/>
      <c r="V839" s="217"/>
      <c r="W839" s="217"/>
      <c r="X839" s="217"/>
      <c r="Y839" s="217"/>
      <c r="Z839" s="217"/>
      <c r="AA839" s="217"/>
      <c r="AB839" s="217"/>
      <c r="AC839" s="217"/>
    </row>
    <row r="840" spans="2:29">
      <c r="B840" s="216"/>
      <c r="C840" s="216"/>
      <c r="D840" s="216"/>
      <c r="E840" s="216"/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7"/>
      <c r="Q840" s="217"/>
      <c r="R840" s="217"/>
      <c r="S840" s="217"/>
      <c r="T840" s="217"/>
      <c r="U840" s="217"/>
      <c r="V840" s="217"/>
      <c r="W840" s="217"/>
      <c r="X840" s="217"/>
      <c r="Y840" s="217"/>
      <c r="Z840" s="217"/>
      <c r="AA840" s="217"/>
      <c r="AB840" s="217"/>
      <c r="AC840" s="217"/>
    </row>
    <row r="841" spans="2:29">
      <c r="B841" s="216"/>
      <c r="C841" s="216"/>
      <c r="D841" s="216"/>
      <c r="E841" s="216"/>
      <c r="F841" s="216"/>
      <c r="G841" s="216"/>
      <c r="H841" s="216"/>
      <c r="I841" s="216"/>
      <c r="J841" s="216"/>
      <c r="K841" s="216"/>
      <c r="L841" s="216"/>
      <c r="M841" s="216"/>
      <c r="N841" s="216"/>
      <c r="O841" s="216"/>
      <c r="P841" s="217"/>
      <c r="Q841" s="217"/>
      <c r="R841" s="217"/>
      <c r="S841" s="217"/>
      <c r="T841" s="217"/>
      <c r="U841" s="217"/>
      <c r="V841" s="217"/>
      <c r="W841" s="217"/>
      <c r="X841" s="217"/>
      <c r="Y841" s="217"/>
      <c r="Z841" s="217"/>
      <c r="AA841" s="217"/>
      <c r="AB841" s="217"/>
      <c r="AC841" s="217"/>
    </row>
    <row r="842" spans="2:29">
      <c r="B842" s="216"/>
      <c r="C842" s="216"/>
      <c r="D842" s="216"/>
      <c r="E842" s="216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7"/>
      <c r="Q842" s="217"/>
      <c r="R842" s="217"/>
      <c r="S842" s="217"/>
      <c r="T842" s="217"/>
      <c r="U842" s="217"/>
      <c r="V842" s="217"/>
      <c r="W842" s="217"/>
      <c r="X842" s="217"/>
      <c r="Y842" s="217"/>
      <c r="Z842" s="217"/>
      <c r="AA842" s="217"/>
      <c r="AB842" s="217"/>
      <c r="AC842" s="217"/>
    </row>
    <row r="843" spans="2:29">
      <c r="B843" s="216"/>
      <c r="C843" s="216"/>
      <c r="D843" s="216"/>
      <c r="E843" s="216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7"/>
      <c r="Q843" s="217"/>
      <c r="R843" s="217"/>
      <c r="S843" s="217"/>
      <c r="T843" s="217"/>
      <c r="U843" s="217"/>
      <c r="V843" s="217"/>
      <c r="W843" s="217"/>
      <c r="X843" s="217"/>
      <c r="Y843" s="217"/>
      <c r="Z843" s="217"/>
      <c r="AA843" s="217"/>
      <c r="AB843" s="217"/>
      <c r="AC843" s="217"/>
    </row>
    <row r="844" spans="2:29">
      <c r="B844" s="216"/>
      <c r="C844" s="216"/>
      <c r="D844" s="216"/>
      <c r="E844" s="216"/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7"/>
      <c r="Q844" s="217"/>
      <c r="R844" s="217"/>
      <c r="S844" s="217"/>
      <c r="T844" s="217"/>
      <c r="U844" s="217"/>
      <c r="V844" s="217"/>
      <c r="W844" s="217"/>
      <c r="X844" s="217"/>
      <c r="Y844" s="217"/>
      <c r="Z844" s="217"/>
      <c r="AA844" s="217"/>
      <c r="AB844" s="217"/>
      <c r="AC844" s="217"/>
    </row>
    <row r="845" spans="2:29">
      <c r="B845" s="216"/>
      <c r="C845" s="216"/>
      <c r="D845" s="216"/>
      <c r="E845" s="216"/>
      <c r="F845" s="216"/>
      <c r="G845" s="216"/>
      <c r="H845" s="216"/>
      <c r="I845" s="216"/>
      <c r="J845" s="216"/>
      <c r="K845" s="216"/>
      <c r="L845" s="216"/>
      <c r="M845" s="216"/>
      <c r="N845" s="216"/>
      <c r="O845" s="216"/>
      <c r="P845" s="217"/>
      <c r="Q845" s="217"/>
      <c r="R845" s="217"/>
      <c r="S845" s="217"/>
      <c r="T845" s="217"/>
      <c r="U845" s="217"/>
      <c r="V845" s="217"/>
      <c r="W845" s="217"/>
      <c r="X845" s="217"/>
      <c r="Y845" s="217"/>
      <c r="Z845" s="217"/>
      <c r="AA845" s="217"/>
      <c r="AB845" s="217"/>
      <c r="AC845" s="217"/>
    </row>
    <row r="846" spans="2:29">
      <c r="B846" s="216"/>
      <c r="C846" s="216"/>
      <c r="D846" s="216"/>
      <c r="E846" s="216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7"/>
      <c r="Q846" s="217"/>
      <c r="R846" s="217"/>
      <c r="S846" s="217"/>
      <c r="T846" s="217"/>
      <c r="U846" s="217"/>
      <c r="V846" s="217"/>
      <c r="W846" s="217"/>
      <c r="X846" s="217"/>
      <c r="Y846" s="217"/>
      <c r="Z846" s="217"/>
      <c r="AA846" s="217"/>
      <c r="AB846" s="217"/>
      <c r="AC846" s="217"/>
    </row>
    <row r="847" spans="2:29">
      <c r="B847" s="216"/>
      <c r="C847" s="216"/>
      <c r="D847" s="216"/>
      <c r="E847" s="216"/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7"/>
      <c r="Q847" s="217"/>
      <c r="R847" s="217"/>
      <c r="S847" s="217"/>
      <c r="T847" s="217"/>
      <c r="U847" s="217"/>
      <c r="V847" s="217"/>
      <c r="W847" s="217"/>
      <c r="X847" s="217"/>
      <c r="Y847" s="217"/>
      <c r="Z847" s="217"/>
      <c r="AA847" s="217"/>
      <c r="AB847" s="217"/>
      <c r="AC847" s="217"/>
    </row>
    <row r="848" spans="2:29">
      <c r="B848" s="216"/>
      <c r="C848" s="216"/>
      <c r="D848" s="216"/>
      <c r="E848" s="216"/>
      <c r="F848" s="216"/>
      <c r="G848" s="216"/>
      <c r="H848" s="216"/>
      <c r="I848" s="216"/>
      <c r="J848" s="216"/>
      <c r="K848" s="216"/>
      <c r="L848" s="216"/>
      <c r="M848" s="216"/>
      <c r="N848" s="216"/>
      <c r="O848" s="216"/>
      <c r="P848" s="217"/>
      <c r="Q848" s="217"/>
      <c r="R848" s="217"/>
      <c r="S848" s="217"/>
      <c r="T848" s="217"/>
      <c r="U848" s="217"/>
      <c r="V848" s="217"/>
      <c r="W848" s="217"/>
      <c r="X848" s="217"/>
      <c r="Y848" s="217"/>
      <c r="Z848" s="217"/>
      <c r="AA848" s="217"/>
      <c r="AB848" s="217"/>
      <c r="AC848" s="217"/>
    </row>
    <row r="849" spans="2:29">
      <c r="B849" s="216"/>
      <c r="C849" s="216"/>
      <c r="D849" s="216"/>
      <c r="E849" s="216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7"/>
      <c r="Q849" s="217"/>
      <c r="R849" s="217"/>
      <c r="S849" s="217"/>
      <c r="T849" s="217"/>
      <c r="U849" s="217"/>
      <c r="V849" s="217"/>
      <c r="W849" s="217"/>
      <c r="X849" s="217"/>
      <c r="Y849" s="217"/>
      <c r="Z849" s="217"/>
      <c r="AA849" s="217"/>
      <c r="AB849" s="217"/>
      <c r="AC849" s="217"/>
    </row>
    <row r="850" spans="2:29">
      <c r="B850" s="216"/>
      <c r="C850" s="216"/>
      <c r="D850" s="216"/>
      <c r="E850" s="216"/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7"/>
      <c r="Q850" s="217"/>
      <c r="R850" s="217"/>
      <c r="S850" s="217"/>
      <c r="T850" s="217"/>
      <c r="U850" s="217"/>
      <c r="V850" s="217"/>
      <c r="W850" s="217"/>
      <c r="X850" s="217"/>
      <c r="Y850" s="217"/>
      <c r="Z850" s="217"/>
      <c r="AA850" s="217"/>
      <c r="AB850" s="217"/>
      <c r="AC850" s="217"/>
    </row>
    <row r="851" spans="2:29">
      <c r="B851" s="216"/>
      <c r="C851" s="216"/>
      <c r="D851" s="216"/>
      <c r="E851" s="216"/>
      <c r="F851" s="216"/>
      <c r="G851" s="216"/>
      <c r="H851" s="216"/>
      <c r="I851" s="216"/>
      <c r="J851" s="216"/>
      <c r="K851" s="216"/>
      <c r="L851" s="216"/>
      <c r="M851" s="216"/>
      <c r="N851" s="216"/>
      <c r="O851" s="216"/>
      <c r="P851" s="217"/>
      <c r="Q851" s="217"/>
      <c r="R851" s="217"/>
      <c r="S851" s="217"/>
      <c r="T851" s="217"/>
      <c r="U851" s="217"/>
      <c r="V851" s="217"/>
      <c r="W851" s="217"/>
      <c r="X851" s="217"/>
      <c r="Y851" s="217"/>
      <c r="Z851" s="217"/>
      <c r="AA851" s="217"/>
      <c r="AB851" s="217"/>
      <c r="AC851" s="217"/>
    </row>
    <row r="852" spans="2:29">
      <c r="B852" s="216"/>
      <c r="C852" s="216"/>
      <c r="D852" s="216"/>
      <c r="E852" s="216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7"/>
      <c r="Q852" s="217"/>
      <c r="R852" s="217"/>
      <c r="S852" s="217"/>
      <c r="T852" s="217"/>
      <c r="U852" s="217"/>
      <c r="V852" s="217"/>
      <c r="W852" s="217"/>
      <c r="X852" s="217"/>
      <c r="Y852" s="217"/>
      <c r="Z852" s="217"/>
      <c r="AA852" s="217"/>
      <c r="AB852" s="217"/>
      <c r="AC852" s="217"/>
    </row>
    <row r="853" spans="2:29">
      <c r="B853" s="216"/>
      <c r="C853" s="216"/>
      <c r="D853" s="216"/>
      <c r="E853" s="216"/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7"/>
      <c r="Q853" s="217"/>
      <c r="R853" s="217"/>
      <c r="S853" s="217"/>
      <c r="T853" s="217"/>
      <c r="U853" s="217"/>
      <c r="V853" s="217"/>
      <c r="W853" s="217"/>
      <c r="X853" s="217"/>
      <c r="Y853" s="217"/>
      <c r="Z853" s="217"/>
      <c r="AA853" s="217"/>
      <c r="AB853" s="217"/>
      <c r="AC853" s="217"/>
    </row>
    <row r="854" spans="2:29">
      <c r="B854" s="216"/>
      <c r="C854" s="216"/>
      <c r="D854" s="216"/>
      <c r="E854" s="216"/>
      <c r="F854" s="216"/>
      <c r="G854" s="216"/>
      <c r="H854" s="216"/>
      <c r="I854" s="216"/>
      <c r="J854" s="216"/>
      <c r="K854" s="216"/>
      <c r="L854" s="216"/>
      <c r="M854" s="216"/>
      <c r="N854" s="216"/>
      <c r="O854" s="216"/>
      <c r="P854" s="217"/>
      <c r="Q854" s="217"/>
      <c r="R854" s="217"/>
      <c r="S854" s="217"/>
      <c r="T854" s="217"/>
      <c r="U854" s="217"/>
      <c r="V854" s="217"/>
      <c r="W854" s="217"/>
      <c r="X854" s="217"/>
      <c r="Y854" s="217"/>
      <c r="Z854" s="217"/>
      <c r="AA854" s="217"/>
      <c r="AB854" s="217"/>
      <c r="AC854" s="217"/>
    </row>
    <row r="855" spans="2:29">
      <c r="B855" s="216"/>
      <c r="C855" s="216"/>
      <c r="D855" s="216"/>
      <c r="E855" s="216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7"/>
      <c r="Q855" s="217"/>
      <c r="R855" s="217"/>
      <c r="S855" s="217"/>
      <c r="T855" s="217"/>
      <c r="U855" s="217"/>
      <c r="V855" s="217"/>
      <c r="W855" s="217"/>
      <c r="X855" s="217"/>
      <c r="Y855" s="217"/>
      <c r="Z855" s="217"/>
      <c r="AA855" s="217"/>
      <c r="AB855" s="217"/>
      <c r="AC855" s="217"/>
    </row>
    <row r="856" spans="2:29">
      <c r="B856" s="216"/>
      <c r="C856" s="216"/>
      <c r="D856" s="216"/>
      <c r="E856" s="216"/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7"/>
      <c r="Q856" s="217"/>
      <c r="R856" s="217"/>
      <c r="S856" s="217"/>
      <c r="T856" s="217"/>
      <c r="U856" s="217"/>
      <c r="V856" s="217"/>
      <c r="W856" s="217"/>
      <c r="X856" s="217"/>
      <c r="Y856" s="217"/>
      <c r="Z856" s="217"/>
      <c r="AA856" s="217"/>
      <c r="AB856" s="217"/>
      <c r="AC856" s="217"/>
    </row>
    <row r="857" spans="2:29">
      <c r="B857" s="216"/>
      <c r="C857" s="216"/>
      <c r="D857" s="216"/>
      <c r="E857" s="216"/>
      <c r="F857" s="216"/>
      <c r="G857" s="216"/>
      <c r="H857" s="216"/>
      <c r="I857" s="216"/>
      <c r="J857" s="216"/>
      <c r="K857" s="216"/>
      <c r="L857" s="216"/>
      <c r="M857" s="216"/>
      <c r="N857" s="216"/>
      <c r="O857" s="216"/>
      <c r="P857" s="217"/>
      <c r="Q857" s="217"/>
      <c r="R857" s="217"/>
      <c r="S857" s="217"/>
      <c r="T857" s="217"/>
      <c r="U857" s="217"/>
      <c r="V857" s="217"/>
      <c r="W857" s="217"/>
      <c r="X857" s="217"/>
      <c r="Y857" s="217"/>
      <c r="Z857" s="217"/>
      <c r="AA857" s="217"/>
      <c r="AB857" s="217"/>
      <c r="AC857" s="217"/>
    </row>
    <row r="858" spans="2:29">
      <c r="B858" s="216"/>
      <c r="C858" s="216"/>
      <c r="D858" s="216"/>
      <c r="E858" s="216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7"/>
      <c r="Q858" s="217"/>
      <c r="R858" s="217"/>
      <c r="S858" s="217"/>
      <c r="T858" s="217"/>
      <c r="U858" s="217"/>
      <c r="V858" s="217"/>
      <c r="W858" s="217"/>
      <c r="X858" s="217"/>
      <c r="Y858" s="217"/>
      <c r="Z858" s="217"/>
      <c r="AA858" s="217"/>
      <c r="AB858" s="217"/>
      <c r="AC858" s="217"/>
    </row>
    <row r="859" spans="2:29">
      <c r="B859" s="216"/>
      <c r="C859" s="216"/>
      <c r="D859" s="216"/>
      <c r="E859" s="216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7"/>
      <c r="Q859" s="217"/>
      <c r="R859" s="217"/>
      <c r="S859" s="217"/>
      <c r="T859" s="217"/>
      <c r="U859" s="217"/>
      <c r="V859" s="217"/>
      <c r="W859" s="217"/>
      <c r="X859" s="217"/>
      <c r="Y859" s="217"/>
      <c r="Z859" s="217"/>
      <c r="AA859" s="217"/>
      <c r="AB859" s="217"/>
      <c r="AC859" s="217"/>
    </row>
    <row r="860" spans="2:29">
      <c r="B860" s="216"/>
      <c r="C860" s="216"/>
      <c r="D860" s="216"/>
      <c r="E860" s="216"/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7"/>
      <c r="Q860" s="217"/>
      <c r="R860" s="217"/>
      <c r="S860" s="217"/>
      <c r="T860" s="217"/>
      <c r="U860" s="217"/>
      <c r="V860" s="217"/>
      <c r="W860" s="217"/>
      <c r="X860" s="217"/>
      <c r="Y860" s="217"/>
      <c r="Z860" s="217"/>
      <c r="AA860" s="217"/>
      <c r="AB860" s="217"/>
      <c r="AC860" s="217"/>
    </row>
    <row r="861" spans="2:29">
      <c r="B861" s="216"/>
      <c r="C861" s="216"/>
      <c r="D861" s="216"/>
      <c r="E861" s="216"/>
      <c r="F861" s="216"/>
      <c r="G861" s="216"/>
      <c r="H861" s="216"/>
      <c r="I861" s="216"/>
      <c r="J861" s="216"/>
      <c r="K861" s="216"/>
      <c r="L861" s="216"/>
      <c r="M861" s="216"/>
      <c r="N861" s="216"/>
      <c r="O861" s="216"/>
      <c r="P861" s="217"/>
      <c r="Q861" s="217"/>
      <c r="R861" s="217"/>
      <c r="S861" s="217"/>
      <c r="T861" s="217"/>
      <c r="U861" s="217"/>
      <c r="V861" s="217"/>
      <c r="W861" s="217"/>
      <c r="X861" s="217"/>
      <c r="Y861" s="217"/>
      <c r="Z861" s="217"/>
      <c r="AA861" s="217"/>
      <c r="AB861" s="217"/>
      <c r="AC861" s="217"/>
    </row>
    <row r="862" spans="2:29">
      <c r="B862" s="216"/>
      <c r="C862" s="216"/>
      <c r="D862" s="216"/>
      <c r="E862" s="216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7"/>
      <c r="Q862" s="217"/>
      <c r="R862" s="217"/>
      <c r="S862" s="217"/>
      <c r="T862" s="217"/>
      <c r="U862" s="217"/>
      <c r="V862" s="217"/>
      <c r="W862" s="217"/>
      <c r="X862" s="217"/>
      <c r="Y862" s="217"/>
      <c r="Z862" s="217"/>
      <c r="AA862" s="217"/>
      <c r="AB862" s="217"/>
      <c r="AC862" s="217"/>
    </row>
    <row r="863" spans="2:29">
      <c r="B863" s="216"/>
      <c r="C863" s="216"/>
      <c r="D863" s="216"/>
      <c r="E863" s="216"/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7"/>
      <c r="Q863" s="217"/>
      <c r="R863" s="217"/>
      <c r="S863" s="217"/>
      <c r="T863" s="217"/>
      <c r="U863" s="217"/>
      <c r="V863" s="217"/>
      <c r="W863" s="217"/>
      <c r="X863" s="217"/>
      <c r="Y863" s="217"/>
      <c r="Z863" s="217"/>
      <c r="AA863" s="217"/>
      <c r="AB863" s="217"/>
      <c r="AC863" s="217"/>
    </row>
    <row r="864" spans="2:29">
      <c r="B864" s="216"/>
      <c r="C864" s="216"/>
      <c r="D864" s="216"/>
      <c r="E864" s="216"/>
      <c r="F864" s="216"/>
      <c r="G864" s="216"/>
      <c r="H864" s="216"/>
      <c r="I864" s="216"/>
      <c r="J864" s="216"/>
      <c r="K864" s="216"/>
      <c r="L864" s="216"/>
      <c r="M864" s="216"/>
      <c r="N864" s="216"/>
      <c r="O864" s="216"/>
      <c r="P864" s="217"/>
      <c r="Q864" s="217"/>
      <c r="R864" s="217"/>
      <c r="S864" s="217"/>
      <c r="T864" s="217"/>
      <c r="U864" s="217"/>
      <c r="V864" s="217"/>
      <c r="W864" s="217"/>
      <c r="X864" s="217"/>
      <c r="Y864" s="217"/>
      <c r="Z864" s="217"/>
      <c r="AA864" s="217"/>
      <c r="AB864" s="217"/>
      <c r="AC864" s="217"/>
    </row>
    <row r="865" spans="2:29">
      <c r="B865" s="216"/>
      <c r="C865" s="216"/>
      <c r="D865" s="216"/>
      <c r="E865" s="216"/>
      <c r="F865" s="216"/>
      <c r="G865" s="216"/>
      <c r="H865" s="216"/>
      <c r="I865" s="216"/>
      <c r="J865" s="216"/>
      <c r="K865" s="216"/>
      <c r="L865" s="216"/>
      <c r="M865" s="216"/>
      <c r="N865" s="216"/>
      <c r="O865" s="216"/>
      <c r="P865" s="217"/>
      <c r="Q865" s="217"/>
      <c r="R865" s="217"/>
      <c r="S865" s="217"/>
      <c r="T865" s="217"/>
      <c r="U865" s="217"/>
      <c r="V865" s="217"/>
      <c r="W865" s="217"/>
      <c r="X865" s="217"/>
      <c r="Y865" s="217"/>
      <c r="Z865" s="217"/>
      <c r="AA865" s="217"/>
      <c r="AB865" s="217"/>
      <c r="AC865" s="217"/>
    </row>
    <row r="866" spans="2:29">
      <c r="B866" s="216"/>
      <c r="C866" s="216"/>
      <c r="D866" s="216"/>
      <c r="E866" s="216"/>
      <c r="F866" s="216"/>
      <c r="G866" s="216"/>
      <c r="H866" s="216"/>
      <c r="I866" s="216"/>
      <c r="J866" s="216"/>
      <c r="K866" s="216"/>
      <c r="L866" s="216"/>
      <c r="M866" s="216"/>
      <c r="N866" s="216"/>
      <c r="O866" s="216"/>
      <c r="P866" s="217"/>
      <c r="Q866" s="217"/>
      <c r="R866" s="217"/>
      <c r="S866" s="217"/>
      <c r="T866" s="217"/>
      <c r="U866" s="217"/>
      <c r="V866" s="217"/>
      <c r="W866" s="217"/>
      <c r="X866" s="217"/>
      <c r="Y866" s="217"/>
      <c r="Z866" s="217"/>
      <c r="AA866" s="217"/>
      <c r="AB866" s="217"/>
      <c r="AC866" s="217"/>
    </row>
    <row r="867" spans="2:29">
      <c r="B867" s="216"/>
      <c r="C867" s="216"/>
      <c r="D867" s="216"/>
      <c r="E867" s="216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7"/>
      <c r="Q867" s="217"/>
      <c r="R867" s="217"/>
      <c r="S867" s="217"/>
      <c r="T867" s="217"/>
      <c r="U867" s="217"/>
      <c r="V867" s="217"/>
      <c r="W867" s="217"/>
      <c r="X867" s="217"/>
      <c r="Y867" s="217"/>
      <c r="Z867" s="217"/>
      <c r="AA867" s="217"/>
      <c r="AB867" s="217"/>
      <c r="AC867" s="217"/>
    </row>
    <row r="868" spans="2:29">
      <c r="B868" s="216"/>
      <c r="C868" s="216"/>
      <c r="D868" s="216"/>
      <c r="E868" s="216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7"/>
      <c r="Q868" s="217"/>
      <c r="R868" s="217"/>
      <c r="S868" s="217"/>
      <c r="T868" s="217"/>
      <c r="U868" s="217"/>
      <c r="V868" s="217"/>
      <c r="W868" s="217"/>
      <c r="X868" s="217"/>
      <c r="Y868" s="217"/>
      <c r="Z868" s="217"/>
      <c r="AA868" s="217"/>
      <c r="AB868" s="217"/>
      <c r="AC868" s="217"/>
    </row>
    <row r="869" spans="2:29">
      <c r="B869" s="216"/>
      <c r="C869" s="216"/>
      <c r="D869" s="216"/>
      <c r="E869" s="216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7"/>
      <c r="Q869" s="217"/>
      <c r="R869" s="217"/>
      <c r="S869" s="217"/>
      <c r="T869" s="217"/>
      <c r="U869" s="217"/>
      <c r="V869" s="217"/>
      <c r="W869" s="217"/>
      <c r="X869" s="217"/>
      <c r="Y869" s="217"/>
      <c r="Z869" s="217"/>
      <c r="AA869" s="217"/>
      <c r="AB869" s="217"/>
      <c r="AC869" s="217"/>
    </row>
    <row r="870" spans="2:29">
      <c r="B870" s="216"/>
      <c r="C870" s="216"/>
      <c r="D870" s="216"/>
      <c r="E870" s="216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7"/>
      <c r="Q870" s="217"/>
      <c r="R870" s="217"/>
      <c r="S870" s="217"/>
      <c r="T870" s="217"/>
      <c r="U870" s="217"/>
      <c r="V870" s="217"/>
      <c r="W870" s="217"/>
      <c r="X870" s="217"/>
      <c r="Y870" s="217"/>
      <c r="Z870" s="217"/>
      <c r="AA870" s="217"/>
      <c r="AB870" s="217"/>
      <c r="AC870" s="217"/>
    </row>
    <row r="871" spans="2:29">
      <c r="B871" s="216"/>
      <c r="C871" s="216"/>
      <c r="D871" s="216"/>
      <c r="E871" s="216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7"/>
      <c r="Q871" s="217"/>
      <c r="R871" s="217"/>
      <c r="S871" s="217"/>
      <c r="T871" s="217"/>
      <c r="U871" s="217"/>
      <c r="V871" s="217"/>
      <c r="W871" s="217"/>
      <c r="X871" s="217"/>
      <c r="Y871" s="217"/>
      <c r="Z871" s="217"/>
      <c r="AA871" s="217"/>
      <c r="AB871" s="217"/>
      <c r="AC871" s="217"/>
    </row>
    <row r="872" spans="2:29">
      <c r="B872" s="216"/>
      <c r="C872" s="216"/>
      <c r="D872" s="216"/>
      <c r="E872" s="216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7"/>
      <c r="Q872" s="217"/>
      <c r="R872" s="217"/>
      <c r="S872" s="217"/>
      <c r="T872" s="217"/>
      <c r="U872" s="217"/>
      <c r="V872" s="217"/>
      <c r="W872" s="217"/>
      <c r="X872" s="217"/>
      <c r="Y872" s="217"/>
      <c r="Z872" s="217"/>
      <c r="AA872" s="217"/>
      <c r="AB872" s="217"/>
      <c r="AC872" s="217"/>
    </row>
    <row r="873" spans="2:29">
      <c r="B873" s="216"/>
      <c r="C873" s="216"/>
      <c r="D873" s="216"/>
      <c r="E873" s="216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7"/>
      <c r="Q873" s="217"/>
      <c r="R873" s="217"/>
      <c r="S873" s="217"/>
      <c r="T873" s="217"/>
      <c r="U873" s="217"/>
      <c r="V873" s="217"/>
      <c r="W873" s="217"/>
      <c r="X873" s="217"/>
      <c r="Y873" s="217"/>
      <c r="Z873" s="217"/>
      <c r="AA873" s="217"/>
      <c r="AB873" s="217"/>
      <c r="AC873" s="217"/>
    </row>
    <row r="874" spans="2:29">
      <c r="B874" s="216"/>
      <c r="C874" s="216"/>
      <c r="D874" s="216"/>
      <c r="E874" s="216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7"/>
      <c r="Q874" s="217"/>
      <c r="R874" s="217"/>
      <c r="S874" s="217"/>
      <c r="T874" s="217"/>
      <c r="U874" s="217"/>
      <c r="V874" s="217"/>
      <c r="W874" s="217"/>
      <c r="X874" s="217"/>
      <c r="Y874" s="217"/>
      <c r="Z874" s="217"/>
      <c r="AA874" s="217"/>
      <c r="AB874" s="217"/>
      <c r="AC874" s="217"/>
    </row>
    <row r="875" spans="2:29">
      <c r="B875" s="216"/>
      <c r="C875" s="216"/>
      <c r="D875" s="216"/>
      <c r="E875" s="216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7"/>
      <c r="Q875" s="217"/>
      <c r="R875" s="217"/>
      <c r="S875" s="217"/>
      <c r="T875" s="217"/>
      <c r="U875" s="217"/>
      <c r="V875" s="217"/>
      <c r="W875" s="217"/>
      <c r="X875" s="217"/>
      <c r="Y875" s="217"/>
      <c r="Z875" s="217"/>
      <c r="AA875" s="217"/>
      <c r="AB875" s="217"/>
      <c r="AC875" s="217"/>
    </row>
    <row r="876" spans="2:29">
      <c r="B876" s="216"/>
      <c r="C876" s="216"/>
      <c r="D876" s="216"/>
      <c r="E876" s="216"/>
      <c r="F876" s="216"/>
      <c r="G876" s="216"/>
      <c r="H876" s="216"/>
      <c r="I876" s="216"/>
      <c r="J876" s="216"/>
      <c r="K876" s="216"/>
      <c r="L876" s="216"/>
      <c r="M876" s="216"/>
      <c r="N876" s="216"/>
      <c r="O876" s="216"/>
      <c r="P876" s="217"/>
      <c r="Q876" s="217"/>
      <c r="R876" s="217"/>
      <c r="S876" s="217"/>
      <c r="T876" s="217"/>
      <c r="U876" s="217"/>
      <c r="V876" s="217"/>
      <c r="W876" s="217"/>
      <c r="X876" s="217"/>
      <c r="Y876" s="217"/>
      <c r="Z876" s="217"/>
      <c r="AA876" s="217"/>
      <c r="AB876" s="217"/>
      <c r="AC876" s="217"/>
    </row>
    <row r="877" spans="2:29">
      <c r="B877" s="216"/>
      <c r="C877" s="216"/>
      <c r="D877" s="216"/>
      <c r="E877" s="216"/>
      <c r="F877" s="216"/>
      <c r="G877" s="216"/>
      <c r="H877" s="216"/>
      <c r="I877" s="216"/>
      <c r="J877" s="216"/>
      <c r="K877" s="216"/>
      <c r="L877" s="216"/>
      <c r="M877" s="216"/>
      <c r="N877" s="216"/>
      <c r="O877" s="216"/>
      <c r="P877" s="217"/>
      <c r="Q877" s="217"/>
      <c r="R877" s="217"/>
      <c r="S877" s="217"/>
      <c r="T877" s="217"/>
      <c r="U877" s="217"/>
      <c r="V877" s="217"/>
      <c r="W877" s="217"/>
      <c r="X877" s="217"/>
      <c r="Y877" s="217"/>
      <c r="Z877" s="217"/>
      <c r="AA877" s="217"/>
      <c r="AB877" s="217"/>
      <c r="AC877" s="217"/>
    </row>
    <row r="878" spans="2:29">
      <c r="B878" s="216"/>
      <c r="C878" s="216"/>
      <c r="D878" s="216"/>
      <c r="E878" s="216"/>
      <c r="F878" s="216"/>
      <c r="G878" s="216"/>
      <c r="H878" s="216"/>
      <c r="I878" s="216"/>
      <c r="J878" s="216"/>
      <c r="K878" s="216"/>
      <c r="L878" s="216"/>
      <c r="M878" s="216"/>
      <c r="N878" s="216"/>
      <c r="O878" s="216"/>
      <c r="P878" s="217"/>
      <c r="Q878" s="217"/>
      <c r="R878" s="217"/>
      <c r="S878" s="217"/>
      <c r="T878" s="217"/>
      <c r="U878" s="217"/>
      <c r="V878" s="217"/>
      <c r="W878" s="217"/>
      <c r="X878" s="217"/>
      <c r="Y878" s="217"/>
      <c r="Z878" s="217"/>
      <c r="AA878" s="217"/>
      <c r="AB878" s="217"/>
      <c r="AC878" s="217"/>
    </row>
    <row r="879" spans="2:29">
      <c r="B879" s="216"/>
      <c r="C879" s="216"/>
      <c r="D879" s="216"/>
      <c r="E879" s="216"/>
      <c r="F879" s="216"/>
      <c r="G879" s="216"/>
      <c r="H879" s="216"/>
      <c r="I879" s="216"/>
      <c r="J879" s="216"/>
      <c r="K879" s="216"/>
      <c r="L879" s="216"/>
      <c r="M879" s="216"/>
      <c r="N879" s="216"/>
      <c r="O879" s="216"/>
      <c r="P879" s="217"/>
      <c r="Q879" s="217"/>
      <c r="R879" s="217"/>
      <c r="S879" s="217"/>
      <c r="T879" s="217"/>
      <c r="U879" s="217"/>
      <c r="V879" s="217"/>
      <c r="W879" s="217"/>
      <c r="X879" s="217"/>
      <c r="Y879" s="217"/>
      <c r="Z879" s="217"/>
      <c r="AA879" s="217"/>
      <c r="AB879" s="217"/>
      <c r="AC879" s="217"/>
    </row>
    <row r="880" spans="2:29">
      <c r="B880" s="216"/>
      <c r="C880" s="216"/>
      <c r="D880" s="216"/>
      <c r="E880" s="216"/>
      <c r="F880" s="216"/>
      <c r="G880" s="216"/>
      <c r="H880" s="216"/>
      <c r="I880" s="216"/>
      <c r="J880" s="216"/>
      <c r="K880" s="216"/>
      <c r="L880" s="216"/>
      <c r="M880" s="216"/>
      <c r="N880" s="216"/>
      <c r="O880" s="216"/>
      <c r="P880" s="217"/>
      <c r="Q880" s="217"/>
      <c r="R880" s="217"/>
      <c r="S880" s="217"/>
      <c r="T880" s="217"/>
      <c r="U880" s="217"/>
      <c r="V880" s="217"/>
      <c r="W880" s="217"/>
      <c r="X880" s="217"/>
      <c r="Y880" s="217"/>
      <c r="Z880" s="217"/>
      <c r="AA880" s="217"/>
      <c r="AB880" s="217"/>
      <c r="AC880" s="217"/>
    </row>
    <row r="881" spans="2:29">
      <c r="B881" s="216"/>
      <c r="C881" s="216"/>
      <c r="D881" s="216"/>
      <c r="E881" s="216"/>
      <c r="F881" s="216"/>
      <c r="G881" s="216"/>
      <c r="H881" s="216"/>
      <c r="I881" s="216"/>
      <c r="J881" s="216"/>
      <c r="K881" s="216"/>
      <c r="L881" s="216"/>
      <c r="M881" s="216"/>
      <c r="N881" s="216"/>
      <c r="O881" s="216"/>
      <c r="P881" s="217"/>
      <c r="Q881" s="217"/>
      <c r="R881" s="217"/>
      <c r="S881" s="217"/>
      <c r="T881" s="217"/>
      <c r="U881" s="217"/>
      <c r="V881" s="217"/>
      <c r="W881" s="217"/>
      <c r="X881" s="217"/>
      <c r="Y881" s="217"/>
      <c r="Z881" s="217"/>
      <c r="AA881" s="217"/>
      <c r="AB881" s="217"/>
      <c r="AC881" s="217"/>
    </row>
    <row r="882" spans="2:29">
      <c r="B882" s="216"/>
      <c r="C882" s="216"/>
      <c r="D882" s="216"/>
      <c r="E882" s="216"/>
      <c r="F882" s="216"/>
      <c r="G882" s="216"/>
      <c r="H882" s="216"/>
      <c r="I882" s="216"/>
      <c r="J882" s="216"/>
      <c r="K882" s="216"/>
      <c r="L882" s="216"/>
      <c r="M882" s="216"/>
      <c r="N882" s="216"/>
      <c r="O882" s="216"/>
      <c r="P882" s="217"/>
      <c r="Q882" s="217"/>
      <c r="R882" s="217"/>
      <c r="S882" s="217"/>
      <c r="T882" s="217"/>
      <c r="U882" s="217"/>
      <c r="V882" s="217"/>
      <c r="W882" s="217"/>
      <c r="X882" s="217"/>
      <c r="Y882" s="217"/>
      <c r="Z882" s="217"/>
      <c r="AA882" s="217"/>
      <c r="AB882" s="217"/>
      <c r="AC882" s="217"/>
    </row>
    <row r="883" spans="2:29">
      <c r="B883" s="216"/>
      <c r="C883" s="216"/>
      <c r="D883" s="216"/>
      <c r="E883" s="216"/>
      <c r="F883" s="216"/>
      <c r="G883" s="216"/>
      <c r="H883" s="216"/>
      <c r="I883" s="216"/>
      <c r="J883" s="216"/>
      <c r="K883" s="216"/>
      <c r="L883" s="216"/>
      <c r="M883" s="216"/>
      <c r="N883" s="216"/>
      <c r="O883" s="216"/>
      <c r="P883" s="217"/>
      <c r="Q883" s="217"/>
      <c r="R883" s="217"/>
      <c r="S883" s="217"/>
      <c r="T883" s="217"/>
      <c r="U883" s="217"/>
      <c r="V883" s="217"/>
      <c r="W883" s="217"/>
      <c r="X883" s="217"/>
      <c r="Y883" s="217"/>
      <c r="Z883" s="217"/>
      <c r="AA883" s="217"/>
      <c r="AB883" s="217"/>
      <c r="AC883" s="217"/>
    </row>
    <row r="884" spans="2:29">
      <c r="B884" s="216"/>
      <c r="C884" s="216"/>
      <c r="D884" s="216"/>
      <c r="E884" s="216"/>
      <c r="F884" s="216"/>
      <c r="G884" s="216"/>
      <c r="H884" s="216"/>
      <c r="I884" s="216"/>
      <c r="J884" s="216"/>
      <c r="K884" s="216"/>
      <c r="L884" s="216"/>
      <c r="M884" s="216"/>
      <c r="N884" s="216"/>
      <c r="O884" s="216"/>
      <c r="P884" s="217"/>
      <c r="Q884" s="217"/>
      <c r="R884" s="217"/>
      <c r="S884" s="217"/>
      <c r="T884" s="217"/>
      <c r="U884" s="217"/>
      <c r="V884" s="217"/>
      <c r="W884" s="217"/>
      <c r="X884" s="217"/>
      <c r="Y884" s="217"/>
      <c r="Z884" s="217"/>
      <c r="AA884" s="217"/>
      <c r="AB884" s="217"/>
      <c r="AC884" s="217"/>
    </row>
    <row r="885" spans="2:29">
      <c r="B885" s="216"/>
      <c r="C885" s="216"/>
      <c r="D885" s="216"/>
      <c r="E885" s="216"/>
      <c r="F885" s="216"/>
      <c r="G885" s="216"/>
      <c r="H885" s="216"/>
      <c r="I885" s="216"/>
      <c r="J885" s="216"/>
      <c r="K885" s="216"/>
      <c r="L885" s="216"/>
      <c r="M885" s="216"/>
      <c r="N885" s="216"/>
      <c r="O885" s="216"/>
      <c r="P885" s="217"/>
      <c r="Q885" s="217"/>
      <c r="R885" s="217"/>
      <c r="S885" s="217"/>
      <c r="T885" s="217"/>
      <c r="U885" s="217"/>
      <c r="V885" s="217"/>
      <c r="W885" s="217"/>
      <c r="X885" s="217"/>
      <c r="Y885" s="217"/>
      <c r="Z885" s="217"/>
      <c r="AA885" s="217"/>
      <c r="AB885" s="217"/>
      <c r="AC885" s="217"/>
    </row>
    <row r="886" spans="2:29">
      <c r="B886" s="216"/>
      <c r="C886" s="216"/>
      <c r="D886" s="216"/>
      <c r="E886" s="216"/>
      <c r="F886" s="216"/>
      <c r="G886" s="216"/>
      <c r="H886" s="216"/>
      <c r="I886" s="216"/>
      <c r="J886" s="216"/>
      <c r="K886" s="216"/>
      <c r="L886" s="216"/>
      <c r="M886" s="216"/>
      <c r="N886" s="216"/>
      <c r="O886" s="216"/>
      <c r="P886" s="217"/>
      <c r="Q886" s="217"/>
      <c r="R886" s="217"/>
      <c r="S886" s="217"/>
      <c r="T886" s="217"/>
      <c r="U886" s="217"/>
      <c r="V886" s="217"/>
      <c r="W886" s="217"/>
      <c r="X886" s="217"/>
      <c r="Y886" s="217"/>
      <c r="Z886" s="217"/>
      <c r="AA886" s="217"/>
      <c r="AB886" s="217"/>
      <c r="AC886" s="217"/>
    </row>
    <row r="887" spans="2:29">
      <c r="B887" s="216"/>
      <c r="C887" s="216"/>
      <c r="D887" s="216"/>
      <c r="E887" s="216"/>
      <c r="F887" s="216"/>
      <c r="G887" s="216"/>
      <c r="H887" s="216"/>
      <c r="I887" s="216"/>
      <c r="J887" s="216"/>
      <c r="K887" s="216"/>
      <c r="L887" s="216"/>
      <c r="M887" s="216"/>
      <c r="N887" s="216"/>
      <c r="O887" s="216"/>
      <c r="P887" s="217"/>
      <c r="Q887" s="217"/>
      <c r="R887" s="217"/>
      <c r="S887" s="217"/>
      <c r="T887" s="217"/>
      <c r="U887" s="217"/>
      <c r="V887" s="217"/>
      <c r="W887" s="217"/>
      <c r="X887" s="217"/>
      <c r="Y887" s="217"/>
      <c r="Z887" s="217"/>
      <c r="AA887" s="217"/>
      <c r="AB887" s="217"/>
      <c r="AC887" s="217"/>
    </row>
    <row r="888" spans="2:29">
      <c r="B888" s="216"/>
      <c r="C888" s="216"/>
      <c r="D888" s="216"/>
      <c r="E888" s="216"/>
      <c r="F888" s="216"/>
      <c r="G888" s="216"/>
      <c r="H888" s="216"/>
      <c r="I888" s="216"/>
      <c r="J888" s="216"/>
      <c r="K888" s="216"/>
      <c r="L888" s="216"/>
      <c r="M888" s="216"/>
      <c r="N888" s="216"/>
      <c r="O888" s="216"/>
      <c r="P888" s="217"/>
      <c r="Q888" s="217"/>
      <c r="R888" s="217"/>
      <c r="S888" s="217"/>
      <c r="T888" s="217"/>
      <c r="U888" s="217"/>
      <c r="V888" s="217"/>
      <c r="W888" s="217"/>
      <c r="X888" s="217"/>
      <c r="Y888" s="217"/>
      <c r="Z888" s="217"/>
      <c r="AA888" s="217"/>
      <c r="AB888" s="217"/>
      <c r="AC888" s="217"/>
    </row>
    <row r="889" spans="2:29">
      <c r="B889" s="216"/>
      <c r="C889" s="216"/>
      <c r="D889" s="216"/>
      <c r="E889" s="216"/>
      <c r="F889" s="216"/>
      <c r="G889" s="216"/>
      <c r="H889" s="216"/>
      <c r="I889" s="216"/>
      <c r="J889" s="216"/>
      <c r="K889" s="216"/>
      <c r="L889" s="216"/>
      <c r="M889" s="216"/>
      <c r="N889" s="216"/>
      <c r="O889" s="216"/>
      <c r="P889" s="217"/>
      <c r="Q889" s="217"/>
      <c r="R889" s="217"/>
      <c r="S889" s="217"/>
      <c r="T889" s="217"/>
      <c r="U889" s="217"/>
      <c r="V889" s="217"/>
      <c r="W889" s="217"/>
      <c r="X889" s="217"/>
      <c r="Y889" s="217"/>
      <c r="Z889" s="217"/>
      <c r="AA889" s="217"/>
      <c r="AB889" s="217"/>
      <c r="AC889" s="217"/>
    </row>
    <row r="890" spans="2:29">
      <c r="B890" s="216"/>
      <c r="C890" s="216"/>
      <c r="D890" s="216"/>
      <c r="E890" s="216"/>
      <c r="F890" s="216"/>
      <c r="G890" s="216"/>
      <c r="H890" s="216"/>
      <c r="I890" s="216"/>
      <c r="J890" s="216"/>
      <c r="K890" s="216"/>
      <c r="L890" s="216"/>
      <c r="M890" s="216"/>
      <c r="N890" s="216"/>
      <c r="O890" s="216"/>
      <c r="P890" s="217"/>
      <c r="Q890" s="217"/>
      <c r="R890" s="217"/>
      <c r="S890" s="217"/>
      <c r="T890" s="217"/>
      <c r="U890" s="217"/>
      <c r="V890" s="217"/>
      <c r="W890" s="217"/>
      <c r="X890" s="217"/>
      <c r="Y890" s="217"/>
      <c r="Z890" s="217"/>
      <c r="AA890" s="217"/>
      <c r="AB890" s="217"/>
      <c r="AC890" s="217"/>
    </row>
    <row r="891" spans="2:29">
      <c r="B891" s="216"/>
      <c r="C891" s="216"/>
      <c r="D891" s="216"/>
      <c r="E891" s="216"/>
      <c r="F891" s="216"/>
      <c r="G891" s="216"/>
      <c r="H891" s="216"/>
      <c r="I891" s="216"/>
      <c r="J891" s="216"/>
      <c r="K891" s="216"/>
      <c r="L891" s="216"/>
      <c r="M891" s="216"/>
      <c r="N891" s="216"/>
      <c r="O891" s="216"/>
      <c r="P891" s="217"/>
      <c r="Q891" s="217"/>
      <c r="R891" s="217"/>
      <c r="S891" s="217"/>
      <c r="T891" s="217"/>
      <c r="U891" s="217"/>
      <c r="V891" s="217"/>
      <c r="W891" s="217"/>
      <c r="X891" s="217"/>
      <c r="Y891" s="217"/>
      <c r="Z891" s="217"/>
      <c r="AA891" s="217"/>
      <c r="AB891" s="217"/>
      <c r="AC891" s="217"/>
    </row>
    <row r="892" spans="2:29">
      <c r="B892" s="216"/>
      <c r="C892" s="216"/>
      <c r="D892" s="216"/>
      <c r="E892" s="216"/>
      <c r="F892" s="216"/>
      <c r="G892" s="216"/>
      <c r="H892" s="216"/>
      <c r="I892" s="216"/>
      <c r="J892" s="216"/>
      <c r="K892" s="216"/>
      <c r="L892" s="216"/>
      <c r="M892" s="216"/>
      <c r="N892" s="216"/>
      <c r="O892" s="216"/>
      <c r="P892" s="217"/>
      <c r="Q892" s="217"/>
      <c r="R892" s="217"/>
      <c r="S892" s="217"/>
      <c r="T892" s="217"/>
      <c r="U892" s="217"/>
      <c r="V892" s="217"/>
      <c r="W892" s="217"/>
      <c r="X892" s="217"/>
      <c r="Y892" s="217"/>
      <c r="Z892" s="217"/>
      <c r="AA892" s="217"/>
      <c r="AB892" s="217"/>
      <c r="AC892" s="217"/>
    </row>
    <row r="893" spans="2:29">
      <c r="B893" s="216"/>
      <c r="C893" s="216"/>
      <c r="D893" s="216"/>
      <c r="E893" s="216"/>
      <c r="F893" s="216"/>
      <c r="G893" s="216"/>
      <c r="H893" s="216"/>
      <c r="I893" s="216"/>
      <c r="J893" s="216"/>
      <c r="K893" s="216"/>
      <c r="L893" s="216"/>
      <c r="M893" s="216"/>
      <c r="N893" s="216"/>
      <c r="O893" s="216"/>
      <c r="P893" s="217"/>
      <c r="Q893" s="217"/>
      <c r="R893" s="217"/>
      <c r="S893" s="217"/>
      <c r="T893" s="217"/>
      <c r="U893" s="217"/>
      <c r="V893" s="217"/>
      <c r="W893" s="217"/>
      <c r="X893" s="217"/>
      <c r="Y893" s="217"/>
      <c r="Z893" s="217"/>
      <c r="AA893" s="217"/>
      <c r="AB893" s="217"/>
      <c r="AC893" s="217"/>
    </row>
    <row r="894" spans="2:29">
      <c r="B894" s="216"/>
      <c r="C894" s="216"/>
      <c r="D894" s="216"/>
      <c r="E894" s="216"/>
      <c r="F894" s="216"/>
      <c r="G894" s="216"/>
      <c r="H894" s="216"/>
      <c r="I894" s="216"/>
      <c r="J894" s="216"/>
      <c r="K894" s="216"/>
      <c r="L894" s="216"/>
      <c r="M894" s="216"/>
      <c r="N894" s="216"/>
      <c r="O894" s="216"/>
      <c r="P894" s="217"/>
      <c r="Q894" s="217"/>
      <c r="R894" s="217"/>
      <c r="S894" s="217"/>
      <c r="T894" s="217"/>
      <c r="U894" s="217"/>
      <c r="V894" s="217"/>
      <c r="W894" s="217"/>
      <c r="X894" s="217"/>
      <c r="Y894" s="217"/>
      <c r="Z894" s="217"/>
      <c r="AA894" s="217"/>
      <c r="AB894" s="217"/>
      <c r="AC894" s="217"/>
    </row>
    <row r="895" spans="2:29">
      <c r="B895" s="216"/>
      <c r="C895" s="216"/>
      <c r="D895" s="216"/>
      <c r="E895" s="216"/>
      <c r="F895" s="216"/>
      <c r="G895" s="216"/>
      <c r="H895" s="216"/>
      <c r="I895" s="216"/>
      <c r="J895" s="216"/>
      <c r="K895" s="216"/>
      <c r="L895" s="216"/>
      <c r="M895" s="216"/>
      <c r="N895" s="216"/>
      <c r="O895" s="216"/>
      <c r="P895" s="217"/>
      <c r="Q895" s="217"/>
      <c r="R895" s="217"/>
      <c r="S895" s="217"/>
      <c r="T895" s="217"/>
      <c r="U895" s="217"/>
      <c r="V895" s="217"/>
      <c r="W895" s="217"/>
      <c r="X895" s="217"/>
      <c r="Y895" s="217"/>
      <c r="Z895" s="217"/>
      <c r="AA895" s="217"/>
      <c r="AB895" s="217"/>
      <c r="AC895" s="217"/>
    </row>
  </sheetData>
  <mergeCells count="10">
    <mergeCell ref="B2:AC2"/>
    <mergeCell ref="B4:AC4"/>
    <mergeCell ref="B5:AC5"/>
    <mergeCell ref="B6:AC6"/>
    <mergeCell ref="B7:B8"/>
    <mergeCell ref="C7:N7"/>
    <mergeCell ref="O7:O8"/>
    <mergeCell ref="P7:AA7"/>
    <mergeCell ref="AB7:AB8"/>
    <mergeCell ref="AC7:AC8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DGII</vt:lpstr>
      <vt:lpstr>DGII (EST)</vt:lpstr>
      <vt:lpstr>DGII!Área_de_impresión</vt:lpstr>
      <vt:lpstr>'DGII (EST)'!Área_de_impresión</vt:lpstr>
      <vt:lpstr>DGII!Títulos_a_imprimir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2022-03-17T16:04:40Z</dcterms:created>
  <dcterms:modified xsi:type="dcterms:W3CDTF">2022-03-17T16:25:44Z</dcterms:modified>
</cp:coreProperties>
</file>